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Звіти по паспортах УКБ\"/>
    </mc:Choice>
  </mc:AlternateContent>
  <bookViews>
    <workbookView xWindow="0" yWindow="0" windowWidth="25140" windowHeight="9885"/>
  </bookViews>
  <sheets>
    <sheet name="1517330" sheetId="3" r:id="rId1"/>
  </sheets>
  <definedNames>
    <definedName name="_xlnm.Print_Area" localSheetId="0">'1517330'!$A$1:$M$107</definedName>
  </definedNames>
  <calcPr calcId="152511" refMode="R1C1"/>
</workbook>
</file>

<file path=xl/calcChain.xml><?xml version="1.0" encoding="utf-8"?>
<calcChain xmlns="http://schemas.openxmlformats.org/spreadsheetml/2006/main">
  <c r="I63" i="3" l="1"/>
  <c r="E35" i="3"/>
  <c r="H35" i="3"/>
  <c r="I35" i="3"/>
  <c r="J35" i="3"/>
  <c r="L35" i="3"/>
  <c r="F35" i="3"/>
  <c r="L63" i="3"/>
  <c r="M63" i="3"/>
  <c r="B93" i="3"/>
  <c r="B91" i="3"/>
  <c r="B89" i="3"/>
  <c r="I81" i="3"/>
  <c r="I72" i="3"/>
  <c r="M61" i="3"/>
  <c r="L61" i="3"/>
  <c r="L48" i="3"/>
  <c r="K48" i="3"/>
  <c r="J48" i="3"/>
  <c r="I47" i="3"/>
  <c r="I49" i="3"/>
  <c r="G48" i="3"/>
  <c r="H49" i="3"/>
  <c r="K49" i="3"/>
  <c r="F49" i="3"/>
  <c r="K33" i="3"/>
  <c r="K35" i="3"/>
  <c r="L33" i="3"/>
  <c r="J33" i="3"/>
  <c r="I33" i="3"/>
  <c r="G33" i="3"/>
  <c r="G35" i="3"/>
  <c r="G47" i="3"/>
  <c r="E49" i="3"/>
  <c r="K47" i="3"/>
  <c r="L77" i="3"/>
  <c r="L79" i="3"/>
  <c r="L81" i="3"/>
  <c r="L75" i="3"/>
  <c r="J77" i="3"/>
  <c r="J81" i="3"/>
  <c r="J75" i="3"/>
  <c r="M75" i="3"/>
  <c r="G77" i="3"/>
  <c r="G79" i="3"/>
  <c r="G81" i="3"/>
  <c r="G75" i="3"/>
  <c r="L72" i="3"/>
  <c r="K72" i="3"/>
  <c r="J72" i="3"/>
  <c r="M72" i="3"/>
  <c r="G72" i="3"/>
  <c r="L57" i="3"/>
  <c r="J57" i="3"/>
  <c r="G57" i="3"/>
  <c r="J66" i="3"/>
  <c r="L66" i="3"/>
  <c r="L68" i="3"/>
  <c r="L70" i="3"/>
  <c r="G66" i="3"/>
  <c r="G68" i="3"/>
  <c r="M68" i="3"/>
  <c r="G70" i="3"/>
  <c r="M70" i="3"/>
  <c r="K34" i="3"/>
  <c r="L34" i="3"/>
  <c r="M34" i="3"/>
  <c r="J34" i="3"/>
  <c r="G34" i="3"/>
  <c r="M79" i="3"/>
  <c r="M66" i="3"/>
  <c r="M77" i="3"/>
  <c r="M81" i="3"/>
  <c r="L47" i="3"/>
  <c r="M47" i="3"/>
  <c r="M33" i="3"/>
  <c r="M35" i="3"/>
  <c r="J47" i="3"/>
  <c r="J49" i="3"/>
  <c r="G49" i="3"/>
  <c r="M48" i="3"/>
  <c r="M57" i="3"/>
  <c r="M49" i="3"/>
  <c r="L49" i="3"/>
</calcChain>
</file>

<file path=xl/sharedStrings.xml><?xml version="1.0" encoding="utf-8"?>
<sst xmlns="http://schemas.openxmlformats.org/spreadsheetml/2006/main" count="188" uniqueCount="112">
  <si>
    <t>(найменування головного розпорядника коштів місцевого бюджету)</t>
  </si>
  <si>
    <t>1.</t>
  </si>
  <si>
    <t>2.</t>
  </si>
  <si>
    <t>3.</t>
  </si>
  <si>
    <t>N з/п</t>
  </si>
  <si>
    <t>Завдання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</si>
  <si>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</si>
  <si>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</si>
  <si>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</si>
  <si>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</si>
  <si>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</si>
  <si>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</si>
  <si>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</si>
  <si>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</si>
  <si>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</si>
  <si>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</si>
  <si>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</si>
  <si>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</si>
  <si>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</si>
  <si>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</si>
  <si>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</si>
  <si>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</si>
  <si>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</si>
  <si>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</si>
  <si>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</si>
  <si>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</si>
  <si>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</si>
  <si>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</si>
  <si>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</si>
  <si>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</si>
  <si>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</si>
  <si>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</si>
  <si>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</si>
  <si>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</si>
  <si>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</si>
  <si>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</si>
  <si>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</si>
  <si>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</si>
  <si>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</si>
  <si>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</si>
  <si>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</si>
  <si>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</si>
  <si>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</si>
  <si>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ЗАТВЕРДЖЕНО
Наказ Міністерства фінансів України
26 серпня 2014 року N 836
(у редакції наказу Міністерства фінансів України
від 01 листопада 2022 року N 359)</t>
  </si>
  <si>
    <t>7.1. Аналіз розділу "Видатки (надані кредити з бюджету) та напрями використання бюджетних коштів за бюджетною програмою"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</si>
  <si>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</si>
  <si>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</si>
  <si>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</si>
  <si>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</si>
  <si>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</si>
  <si>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____________
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</si>
  <si>
    <t>(Власне ім'я, ПРІЗВИЩЕ)</t>
  </si>
  <si>
    <t>Управління капітального будівництва Хмельницької міської ради</t>
  </si>
  <si>
    <t>02498582</t>
  </si>
  <si>
    <t>рішення сесії</t>
  </si>
  <si>
    <t>од.</t>
  </si>
  <si>
    <t>розрахунок</t>
  </si>
  <si>
    <t>%</t>
  </si>
  <si>
    <t>Начальник управління капітального будівництва Хмельницької міської риди</t>
  </si>
  <si>
    <t>0443</t>
  </si>
  <si>
    <t>грн</t>
  </si>
  <si>
    <t>Бюджетна програма виконана частково. Реалізацію даної програми буде продовжено у наступні періоди.</t>
  </si>
  <si>
    <t>кількість об'єктів</t>
  </si>
  <si>
    <t>рівень готовності</t>
  </si>
  <si>
    <t>грн.</t>
  </si>
  <si>
    <t>Будівництво інших об'єктів комунальної власності</t>
  </si>
  <si>
    <t>середні витрати на об'єкт будівництва</t>
  </si>
  <si>
    <t>Разом</t>
  </si>
  <si>
    <t>2256400000</t>
  </si>
  <si>
    <t>Створення сприятливих умов для розміщення на території міста нових підприємств, у тому числі іноземних</t>
  </si>
  <si>
    <t>Визначення перспектив та моделювання індустріального парку "Хмельницький" як потужного інноваційно-економічного утворення, що стимулюватиме інвестиційно-виробничу діяльність на локальній території та підвищить інвестиційну привабливість міста Хмельницького.</t>
  </si>
  <si>
    <t>Будівництво  індустріального парку "Хмельницький"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</si>
  <si>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</si>
  <si>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</si>
  <si>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</si>
  <si>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</si>
  <si>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</si>
  <si>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</si>
  <si>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</si>
  <si>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</si>
  <si>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</si>
  <si>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</si>
  <si>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</si>
  <si>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</si>
  <si>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Головний економіст</t>
  </si>
  <si>
    <t>Галина КАРБОВСЬКА</t>
  </si>
  <si>
    <t>Кошти освоєні відповідно до фактично наданих підтверджуючих документів.</t>
  </si>
  <si>
    <t>Забезпечення розвитку сучасної інфраструктури міста</t>
  </si>
  <si>
    <t xml:space="preserve"> Будівництво об'єктів соціальної та виробничої інфраструктури комунальної власності</t>
  </si>
  <si>
    <t>Нове будівництво зовнішніх мереж електропостачання, водопостачання та каналізації  індустріального парку "Хмельницький"</t>
  </si>
  <si>
    <t>Будівництво обєктів соціальної та виробничої інфраструктури комунальної власності</t>
  </si>
  <si>
    <t xml:space="preserve"> Програма створення та розвитку індустріального парку "Хмельницький" (зі змінами)</t>
  </si>
  <si>
    <t>Программа економічного і соціального розвитку Хмельницької міської територіальної громади на 2025 рік</t>
  </si>
  <si>
    <t>обсяг видатків на коригування</t>
  </si>
  <si>
    <t>проєктна документація</t>
  </si>
  <si>
    <t>обсяг видатків на виготовлення ПКД</t>
  </si>
  <si>
    <t>витрати на виготовлення ПКД</t>
  </si>
  <si>
    <t>рівень готовності ПКД</t>
  </si>
  <si>
    <t xml:space="preserve">Нове будівництво  вул. Гетьманської у                 м. Хмельницькому </t>
  </si>
  <si>
    <t>про виконання паспорта бюджетної програми місцевого бюджету на 2025 рік</t>
  </si>
  <si>
    <t>Розбіжності між фактичними та затвердженими результативними показниками виникли у зв'язку зі змінами плану виконання проектних рішень та перерозподілом коштів.</t>
  </si>
  <si>
    <t xml:space="preserve">Результативні показники не відповідають плановим у зв'язку з коригуванням проектної документації, змінами у плані виконання проектних рішень, перерозподілом коштів а також у звязку з несприятливими погодніми умовами, що сповільнили виконання будівельних робіт.                  </t>
  </si>
  <si>
    <t>Дмитро ДМИТРІВ</t>
  </si>
  <si>
    <t>Усього</t>
  </si>
  <si>
    <t>обсяг видатків</t>
  </si>
  <si>
    <t>Нове будівництво
вул. Гетьманської у
м. Хмельницькому</t>
  </si>
  <si>
    <t>Нове будівництво зовнішніх
мереж  електропостачання індустріального парку "Хмельницький" по Вінницькому шосе, 18 в м. Хмельницькому (коригування)</t>
  </si>
  <si>
    <t>Нове будівництво зовнішніх мереж  водопостачання та каналізації індустріального
парку  "Хмельницький" по
Вінницькому шосе, 18 в м. Хмельницькому (коригування)</t>
  </si>
  <si>
    <t xml:space="preserve">Розбіжності між фактичними та затвердженими результативними показниками виникли у зв'язку з частковою оплатою робіт із виготовлення ПКД. </t>
  </si>
  <si>
    <t xml:space="preserve">Розбіжності між фактичними та затвердженими результативними показниками виникли у зв'язку із неможливістю освоєння бюджетних призначень в повному обсязі. Через несприятливі погодні умови частину запланованих робіт виконати не вдалось. </t>
  </si>
  <si>
    <t>Нове будівництво зовнішніх
мереж  електропостачання
індустріального парку 
"Хмельницький" по
Вінницькому шосе, 18 в
м. Хмельницькому (коригування)</t>
  </si>
  <si>
    <t>Нове будівництво зовнішніх
мереж  водопостачання та
каналізації індустріального
парку  "Хмельницький" по
Вінницькому шосе, 18 в
м. Хмельницькому (коригування)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</si>
</sst>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 applyAlignment="1"/>
    <xf numFmtId="49" fontId="8" fillId="0" borderId="2" xfId="0" applyNumberFormat="1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2" borderId="1" xfId="5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7" fillId="2" borderId="1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0" fillId="0" borderId="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</cellXfs>
  <cellStyles count="6">
    <cellStyle name="Excel Built-in Обычный_УКБ до бюджету 2016р ост" xfId="1"/>
    <cellStyle name="TableStyleLight1" xfId="2"/>
    <cellStyle name="Звичайний" xfId="0" builtinId="0"/>
    <cellStyle name="Звичайний 3 2 2" xfId="3"/>
    <cellStyle name="Обычный_УЖКГ бюджет 2016 Після Ямчука 2" xfId="4"/>
    <cellStyle name="Обычный_УКБ до бюджету 2016р ост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view="pageBreakPreview" zoomScaleNormal="100" zoomScaleSheetLayoutView="100" workbookViewId="0">
      <selection activeCell="G104" sqref="G104:H104"/>
    </sheetView>
  </sheetViews>
  <sheetFormatPr defaultRowHeight="15.75" x14ac:dyDescent="0.25"/>
  <cols>
    <col min="1" max="1" width="4.42578125" style="2" customWidth="1"/>
    <col min="2" max="2" width="31.7109375" style="2" customWidth="1"/>
    <col min="3" max="3" width="11.42578125" style="2" customWidth="1"/>
    <col min="4" max="4" width="13.42578125" style="2" customWidth="1"/>
    <col min="5" max="5" width="10.7109375" style="2" customWidth="1"/>
    <col min="6" max="6" width="14.7109375" style="2" customWidth="1"/>
    <col min="7" max="7" width="16" style="2" customWidth="1"/>
    <col min="8" max="8" width="11" style="2" customWidth="1"/>
    <col min="9" max="9" width="15.5703125" style="2" customWidth="1"/>
    <col min="10" max="10" width="15.140625" style="2" customWidth="1"/>
    <col min="11" max="13" width="13" style="2" customWidth="1"/>
    <col min="14" max="16384" width="9.140625" style="2"/>
  </cols>
  <sheetData>
    <row r="1" spans="1:20" ht="15.75" customHeight="1" x14ac:dyDescent="0.25">
      <c r="J1" s="52" t="s">
        <v>43</v>
      </c>
      <c r="K1" s="52"/>
      <c r="L1" s="52"/>
      <c r="M1" s="52"/>
    </row>
    <row r="2" spans="1:20" x14ac:dyDescent="0.25">
      <c r="J2" s="52"/>
      <c r="K2" s="52"/>
      <c r="L2" s="52"/>
      <c r="M2" s="52"/>
    </row>
    <row r="3" spans="1:20" x14ac:dyDescent="0.25">
      <c r="J3" s="52"/>
      <c r="K3" s="52"/>
      <c r="L3" s="52"/>
      <c r="M3" s="52"/>
    </row>
    <row r="4" spans="1:20" x14ac:dyDescent="0.25">
      <c r="J4" s="52"/>
      <c r="K4" s="52"/>
      <c r="L4" s="52"/>
      <c r="M4" s="52"/>
    </row>
    <row r="5" spans="1:20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20" x14ac:dyDescent="0.25">
      <c r="A6" s="53" t="s">
        <v>99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20" x14ac:dyDescent="0.25">
      <c r="A7" s="58" t="s">
        <v>1</v>
      </c>
      <c r="B7" s="80">
        <v>1500000</v>
      </c>
      <c r="C7" s="80"/>
      <c r="E7" s="76" t="s">
        <v>52</v>
      </c>
      <c r="F7" s="76"/>
      <c r="G7" s="76"/>
      <c r="H7" s="76"/>
      <c r="I7" s="76"/>
      <c r="J7" s="76"/>
      <c r="K7" s="76"/>
      <c r="L7" s="3"/>
      <c r="M7" s="4" t="s">
        <v>53</v>
      </c>
    </row>
    <row r="8" spans="1:20" ht="24.75" customHeight="1" x14ac:dyDescent="0.25">
      <c r="A8" s="58"/>
      <c r="B8" s="81" t="s">
        <v>38</v>
      </c>
      <c r="C8" s="81"/>
      <c r="D8" s="5"/>
      <c r="E8" s="75" t="s">
        <v>0</v>
      </c>
      <c r="F8" s="75"/>
      <c r="G8" s="75"/>
      <c r="H8" s="75"/>
      <c r="I8" s="75"/>
      <c r="J8" s="75"/>
      <c r="K8" s="75"/>
      <c r="L8" s="6"/>
      <c r="M8" s="7" t="s">
        <v>37</v>
      </c>
    </row>
    <row r="9" spans="1:20" x14ac:dyDescent="0.25">
      <c r="A9" s="58" t="s">
        <v>2</v>
      </c>
      <c r="B9" s="80">
        <v>1510000</v>
      </c>
      <c r="C9" s="80"/>
      <c r="E9" s="76" t="s">
        <v>52</v>
      </c>
      <c r="F9" s="76"/>
      <c r="G9" s="76"/>
      <c r="H9" s="76"/>
      <c r="I9" s="76"/>
      <c r="J9" s="76"/>
      <c r="K9" s="76"/>
      <c r="L9" s="3"/>
      <c r="M9" s="4" t="s">
        <v>53</v>
      </c>
    </row>
    <row r="10" spans="1:20" ht="25.5" customHeight="1" x14ac:dyDescent="0.25">
      <c r="A10" s="58"/>
      <c r="B10" s="81" t="s">
        <v>38</v>
      </c>
      <c r="C10" s="81"/>
      <c r="D10" s="5"/>
      <c r="E10" s="75" t="s">
        <v>13</v>
      </c>
      <c r="F10" s="75"/>
      <c r="G10" s="75"/>
      <c r="H10" s="75"/>
      <c r="I10" s="75"/>
      <c r="J10" s="75"/>
      <c r="K10" s="75"/>
      <c r="L10" s="6"/>
      <c r="M10" s="6" t="s">
        <v>37</v>
      </c>
    </row>
    <row r="11" spans="1:20" ht="62.25" customHeight="1" x14ac:dyDescent="0.25">
      <c r="A11" s="58" t="s">
        <v>3</v>
      </c>
      <c r="B11" s="47">
        <v>1517330</v>
      </c>
      <c r="C11" s="47"/>
      <c r="D11" s="8"/>
      <c r="E11" s="59">
        <v>7330</v>
      </c>
      <c r="F11" s="59"/>
      <c r="G11" s="54" t="s">
        <v>59</v>
      </c>
      <c r="H11" s="54"/>
      <c r="I11" s="47" t="s">
        <v>65</v>
      </c>
      <c r="J11" s="47"/>
      <c r="K11" s="47"/>
      <c r="L11" s="9"/>
      <c r="M11" s="19" t="s">
        <v>68</v>
      </c>
      <c r="Q11" s="10"/>
      <c r="R11" s="10"/>
      <c r="S11" s="47"/>
      <c r="T11" s="47"/>
    </row>
    <row r="12" spans="1:20" ht="23.25" customHeight="1" x14ac:dyDescent="0.25">
      <c r="A12" s="58"/>
      <c r="B12" s="75" t="s">
        <v>38</v>
      </c>
      <c r="C12" s="75"/>
      <c r="D12" s="5"/>
      <c r="E12" s="65" t="s">
        <v>39</v>
      </c>
      <c r="F12" s="65"/>
      <c r="G12" s="65" t="s">
        <v>40</v>
      </c>
      <c r="H12" s="65"/>
      <c r="I12" s="65" t="s">
        <v>42</v>
      </c>
      <c r="J12" s="65"/>
      <c r="K12" s="65"/>
      <c r="L12" s="6"/>
      <c r="M12" s="6" t="s">
        <v>41</v>
      </c>
    </row>
    <row r="13" spans="1:20" ht="19.5" customHeight="1" x14ac:dyDescent="0.25">
      <c r="A13" s="74" t="s">
        <v>24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20" x14ac:dyDescent="0.25">
      <c r="A14" s="11"/>
    </row>
    <row r="15" spans="1:20" ht="31.5" x14ac:dyDescent="0.25">
      <c r="A15" s="16" t="s">
        <v>21</v>
      </c>
      <c r="B15" s="48" t="s">
        <v>22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20" ht="15.75" customHeight="1" x14ac:dyDescent="0.25">
      <c r="A16" s="16">
        <v>1</v>
      </c>
      <c r="B16" s="60" t="s">
        <v>69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</row>
    <row r="17" spans="1:26" x14ac:dyDescent="0.25">
      <c r="A17" s="16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1:26" x14ac:dyDescent="0.25">
      <c r="A18" s="11"/>
    </row>
    <row r="19" spans="1:26" ht="45.95" customHeight="1" x14ac:dyDescent="0.25">
      <c r="A19" s="12" t="s">
        <v>25</v>
      </c>
      <c r="E19" s="63" t="s">
        <v>70</v>
      </c>
      <c r="F19" s="63"/>
      <c r="G19" s="63"/>
      <c r="H19" s="63"/>
      <c r="I19" s="63"/>
      <c r="J19" s="63"/>
      <c r="K19" s="63"/>
      <c r="L19" s="63"/>
      <c r="M19" s="63"/>
    </row>
    <row r="20" spans="1:26" x14ac:dyDescent="0.25">
      <c r="A20" s="21"/>
      <c r="E20" s="64" t="s">
        <v>87</v>
      </c>
      <c r="F20" s="64"/>
      <c r="G20" s="64"/>
      <c r="H20" s="64"/>
      <c r="I20" s="64"/>
      <c r="J20" s="64"/>
      <c r="K20" s="64"/>
      <c r="L20" s="64"/>
      <c r="M20" s="64"/>
    </row>
    <row r="21" spans="1:26" x14ac:dyDescent="0.25">
      <c r="A21" s="12" t="s">
        <v>26</v>
      </c>
    </row>
    <row r="22" spans="1:26" x14ac:dyDescent="0.25">
      <c r="A22" s="11"/>
    </row>
    <row r="23" spans="1:26" ht="32.25" customHeight="1" x14ac:dyDescent="0.25">
      <c r="A23" s="16" t="s">
        <v>21</v>
      </c>
      <c r="B23" s="48" t="s">
        <v>5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26" ht="15.75" customHeight="1" x14ac:dyDescent="0.25">
      <c r="A24" s="16">
        <v>1</v>
      </c>
      <c r="B24" s="67" t="s">
        <v>71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9"/>
    </row>
    <row r="25" spans="1:26" ht="15.75" customHeight="1" x14ac:dyDescent="0.25">
      <c r="A25" s="30">
        <v>2</v>
      </c>
      <c r="B25" s="55" t="s">
        <v>88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</row>
    <row r="26" spans="1:26" x14ac:dyDescent="0.25">
      <c r="A26" s="11"/>
    </row>
    <row r="27" spans="1:26" x14ac:dyDescent="0.25">
      <c r="A27" s="12" t="s">
        <v>27</v>
      </c>
    </row>
    <row r="28" spans="1:26" ht="15.75" customHeight="1" x14ac:dyDescent="0.25">
      <c r="A28" s="2" t="s">
        <v>44</v>
      </c>
      <c r="B28" s="21"/>
      <c r="L28" s="21"/>
    </row>
    <row r="29" spans="1:26" x14ac:dyDescent="0.25">
      <c r="A29" s="11"/>
      <c r="M29" s="2" t="s">
        <v>23</v>
      </c>
    </row>
    <row r="30" spans="1:26" ht="30" customHeight="1" x14ac:dyDescent="0.25">
      <c r="A30" s="48" t="s">
        <v>21</v>
      </c>
      <c r="B30" s="48" t="s">
        <v>28</v>
      </c>
      <c r="C30" s="48"/>
      <c r="D30" s="48"/>
      <c r="E30" s="48" t="s">
        <v>15</v>
      </c>
      <c r="F30" s="48"/>
      <c r="G30" s="48"/>
      <c r="H30" s="48" t="s">
        <v>29</v>
      </c>
      <c r="I30" s="48"/>
      <c r="J30" s="48"/>
      <c r="K30" s="48" t="s">
        <v>16</v>
      </c>
      <c r="L30" s="48"/>
      <c r="M30" s="48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33" customHeight="1" x14ac:dyDescent="0.25">
      <c r="A31" s="48"/>
      <c r="B31" s="48"/>
      <c r="C31" s="48"/>
      <c r="D31" s="48"/>
      <c r="E31" s="16" t="s">
        <v>17</v>
      </c>
      <c r="F31" s="16" t="s">
        <v>18</v>
      </c>
      <c r="G31" s="16" t="s">
        <v>19</v>
      </c>
      <c r="H31" s="16" t="s">
        <v>17</v>
      </c>
      <c r="I31" s="16" t="s">
        <v>18</v>
      </c>
      <c r="J31" s="16" t="s">
        <v>19</v>
      </c>
      <c r="K31" s="16" t="s">
        <v>17</v>
      </c>
      <c r="L31" s="16" t="s">
        <v>18</v>
      </c>
      <c r="M31" s="16" t="s">
        <v>19</v>
      </c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5">
      <c r="A32" s="16">
        <v>1</v>
      </c>
      <c r="B32" s="48">
        <v>2</v>
      </c>
      <c r="C32" s="48"/>
      <c r="D32" s="48"/>
      <c r="E32" s="16">
        <v>3</v>
      </c>
      <c r="F32" s="16">
        <v>4</v>
      </c>
      <c r="G32" s="16">
        <v>5</v>
      </c>
      <c r="H32" s="16">
        <v>6</v>
      </c>
      <c r="I32" s="16">
        <v>7</v>
      </c>
      <c r="J32" s="16">
        <v>8</v>
      </c>
      <c r="K32" s="16">
        <v>9</v>
      </c>
      <c r="L32" s="16">
        <v>10</v>
      </c>
      <c r="M32" s="16">
        <v>11</v>
      </c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54.95" customHeight="1" x14ac:dyDescent="0.25">
      <c r="A33" s="30">
        <v>1</v>
      </c>
      <c r="B33" s="67" t="s">
        <v>89</v>
      </c>
      <c r="C33" s="68"/>
      <c r="D33" s="69"/>
      <c r="E33" s="30">
        <v>0</v>
      </c>
      <c r="F33" s="27">
        <v>47780048.119999997</v>
      </c>
      <c r="G33" s="27">
        <f>E33+F33</f>
        <v>47780048.119999997</v>
      </c>
      <c r="H33" s="30"/>
      <c r="I33" s="27">
        <f>7687996.72+37153843.62</f>
        <v>44841840.339999996</v>
      </c>
      <c r="J33" s="27">
        <f>H33+I33</f>
        <v>44841840.339999996</v>
      </c>
      <c r="K33" s="13">
        <f>E33-H33</f>
        <v>0</v>
      </c>
      <c r="L33" s="27">
        <f>I33-F33</f>
        <v>-2938207.7800000012</v>
      </c>
      <c r="M33" s="27">
        <f>K33+L33</f>
        <v>-2938207.7800000012</v>
      </c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47.1" customHeight="1" x14ac:dyDescent="0.25">
      <c r="A34" s="39">
        <v>2</v>
      </c>
      <c r="B34" s="42" t="s">
        <v>90</v>
      </c>
      <c r="C34" s="42"/>
      <c r="D34" s="42"/>
      <c r="E34" s="37">
        <v>0</v>
      </c>
      <c r="F34" s="27">
        <v>852132</v>
      </c>
      <c r="G34" s="27">
        <f>E34+F34</f>
        <v>852132</v>
      </c>
      <c r="H34" s="13">
        <v>0</v>
      </c>
      <c r="I34" s="27">
        <v>525328</v>
      </c>
      <c r="J34" s="27">
        <f>H34+I34</f>
        <v>525328</v>
      </c>
      <c r="K34" s="13">
        <f>E34-H34</f>
        <v>0</v>
      </c>
      <c r="L34" s="27">
        <f>I34-F34</f>
        <v>-326804</v>
      </c>
      <c r="M34" s="27">
        <f>K34+L34</f>
        <v>-326804</v>
      </c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9.899999999999999" customHeight="1" x14ac:dyDescent="0.25">
      <c r="A35" s="39"/>
      <c r="B35" s="84" t="s">
        <v>103</v>
      </c>
      <c r="C35" s="85"/>
      <c r="D35" s="86"/>
      <c r="E35" s="27">
        <f>E33+E34</f>
        <v>0</v>
      </c>
      <c r="F35" s="27">
        <f>F33+F34</f>
        <v>48632180.119999997</v>
      </c>
      <c r="G35" s="27">
        <f t="shared" ref="G35:M35" si="0">G33+G34</f>
        <v>48632180.119999997</v>
      </c>
      <c r="H35" s="27">
        <f t="shared" si="0"/>
        <v>0</v>
      </c>
      <c r="I35" s="27">
        <f t="shared" si="0"/>
        <v>45367168.339999996</v>
      </c>
      <c r="J35" s="27">
        <f t="shared" si="0"/>
        <v>45367168.339999996</v>
      </c>
      <c r="K35" s="27">
        <f t="shared" si="0"/>
        <v>0</v>
      </c>
      <c r="L35" s="27">
        <f t="shared" si="0"/>
        <v>-3265011.7800000012</v>
      </c>
      <c r="M35" s="27">
        <f t="shared" si="0"/>
        <v>-3265011.7800000012</v>
      </c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32.25" customHeight="1" x14ac:dyDescent="0.25">
      <c r="A36" s="70" t="s">
        <v>45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26" ht="31.5" x14ac:dyDescent="0.25">
      <c r="A37" s="16" t="s">
        <v>21</v>
      </c>
      <c r="B37" s="48" t="s">
        <v>46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26" x14ac:dyDescent="0.25">
      <c r="A38" s="16">
        <v>1</v>
      </c>
      <c r="B38" s="48">
        <v>2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26" ht="18.399999999999999" customHeight="1" x14ac:dyDescent="0.25">
      <c r="A39" s="18"/>
      <c r="B39" s="73" t="s">
        <v>86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26" x14ac:dyDescent="0.25">
      <c r="A40" s="11"/>
    </row>
    <row r="41" spans="1:26" ht="22.9" customHeight="1" x14ac:dyDescent="0.25">
      <c r="A41" s="72" t="s">
        <v>30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26" x14ac:dyDescent="0.25">
      <c r="K42" s="21" t="s">
        <v>23</v>
      </c>
    </row>
    <row r="43" spans="1:26" x14ac:dyDescent="0.25">
      <c r="A43" s="11"/>
    </row>
    <row r="44" spans="1:26" ht="31.7" customHeight="1" x14ac:dyDescent="0.25">
      <c r="A44" s="48" t="s">
        <v>4</v>
      </c>
      <c r="B44" s="48" t="s">
        <v>31</v>
      </c>
      <c r="C44" s="48"/>
      <c r="D44" s="48"/>
      <c r="E44" s="48" t="s">
        <v>15</v>
      </c>
      <c r="F44" s="48"/>
      <c r="G44" s="48"/>
      <c r="H44" s="48" t="s">
        <v>29</v>
      </c>
      <c r="I44" s="48"/>
      <c r="J44" s="48"/>
      <c r="K44" s="48" t="s">
        <v>16</v>
      </c>
      <c r="L44" s="48"/>
      <c r="M44" s="48"/>
    </row>
    <row r="45" spans="1:26" ht="33.75" customHeight="1" x14ac:dyDescent="0.25">
      <c r="A45" s="48"/>
      <c r="B45" s="48"/>
      <c r="C45" s="48"/>
      <c r="D45" s="48"/>
      <c r="E45" s="16" t="s">
        <v>17</v>
      </c>
      <c r="F45" s="16" t="s">
        <v>18</v>
      </c>
      <c r="G45" s="16" t="s">
        <v>19</v>
      </c>
      <c r="H45" s="16" t="s">
        <v>17</v>
      </c>
      <c r="I45" s="16" t="s">
        <v>18</v>
      </c>
      <c r="J45" s="16" t="s">
        <v>19</v>
      </c>
      <c r="K45" s="16" t="s">
        <v>17</v>
      </c>
      <c r="L45" s="16" t="s">
        <v>18</v>
      </c>
      <c r="M45" s="16" t="s">
        <v>19</v>
      </c>
    </row>
    <row r="46" spans="1:26" x14ac:dyDescent="0.25">
      <c r="A46" s="16">
        <v>1</v>
      </c>
      <c r="B46" s="48">
        <v>2</v>
      </c>
      <c r="C46" s="48"/>
      <c r="D46" s="48"/>
      <c r="E46" s="16">
        <v>3</v>
      </c>
      <c r="F46" s="16">
        <v>4</v>
      </c>
      <c r="G46" s="16">
        <v>5</v>
      </c>
      <c r="H46" s="16">
        <v>6</v>
      </c>
      <c r="I46" s="16">
        <v>7</v>
      </c>
      <c r="J46" s="16">
        <v>8</v>
      </c>
      <c r="K46" s="16">
        <v>9</v>
      </c>
      <c r="L46" s="16">
        <v>10</v>
      </c>
      <c r="M46" s="16">
        <v>11</v>
      </c>
    </row>
    <row r="47" spans="1:26" ht="61.5" customHeight="1" x14ac:dyDescent="0.25">
      <c r="A47" s="16">
        <v>1</v>
      </c>
      <c r="B47" s="43" t="s">
        <v>91</v>
      </c>
      <c r="C47" s="44"/>
      <c r="D47" s="45"/>
      <c r="E47" s="16">
        <v>0</v>
      </c>
      <c r="F47" s="27">
        <v>47780048.119999997</v>
      </c>
      <c r="G47" s="27">
        <f>E47+F47</f>
        <v>47780048.119999997</v>
      </c>
      <c r="H47" s="13">
        <v>0</v>
      </c>
      <c r="I47" s="27">
        <f>7687996.72+37153843.62</f>
        <v>44841840.339999996</v>
      </c>
      <c r="J47" s="27">
        <f>H47+I47</f>
        <v>44841840.339999996</v>
      </c>
      <c r="K47" s="13">
        <f>E47-H47</f>
        <v>0</v>
      </c>
      <c r="L47" s="27">
        <f>I47-F47</f>
        <v>-2938207.7800000012</v>
      </c>
      <c r="M47" s="27">
        <f>K47+L47</f>
        <v>-2938207.7800000012</v>
      </c>
    </row>
    <row r="48" spans="1:26" ht="61.5" customHeight="1" x14ac:dyDescent="0.25">
      <c r="A48" s="30">
        <v>2</v>
      </c>
      <c r="B48" s="43" t="s">
        <v>92</v>
      </c>
      <c r="C48" s="44"/>
      <c r="D48" s="45"/>
      <c r="E48" s="30"/>
      <c r="F48" s="27">
        <v>852132</v>
      </c>
      <c r="G48" s="27">
        <f>E48+F48</f>
        <v>852132</v>
      </c>
      <c r="H48" s="13">
        <v>0</v>
      </c>
      <c r="I48" s="27">
        <v>525328</v>
      </c>
      <c r="J48" s="27">
        <f>H48+I48</f>
        <v>525328</v>
      </c>
      <c r="K48" s="13">
        <f>E48-H48</f>
        <v>0</v>
      </c>
      <c r="L48" s="27">
        <f>I48-F48</f>
        <v>-326804</v>
      </c>
      <c r="M48" s="27">
        <f>K48+L48</f>
        <v>-326804</v>
      </c>
    </row>
    <row r="49" spans="1:13" ht="18.399999999999999" customHeight="1" x14ac:dyDescent="0.25">
      <c r="A49" s="15"/>
      <c r="B49" s="87" t="s">
        <v>67</v>
      </c>
      <c r="C49" s="87"/>
      <c r="D49" s="87"/>
      <c r="E49" s="23">
        <f>SUM(E47:E47)</f>
        <v>0</v>
      </c>
      <c r="F49" s="28">
        <f>SUM(F47:F48)</f>
        <v>48632180.119999997</v>
      </c>
      <c r="G49" s="28">
        <f t="shared" ref="G49:M49" si="1">SUM(G47:G48)</f>
        <v>48632180.119999997</v>
      </c>
      <c r="H49" s="28">
        <f t="shared" si="1"/>
        <v>0</v>
      </c>
      <c r="I49" s="28">
        <f t="shared" si="1"/>
        <v>45367168.339999996</v>
      </c>
      <c r="J49" s="28">
        <f t="shared" si="1"/>
        <v>45367168.339999996</v>
      </c>
      <c r="K49" s="28">
        <f t="shared" si="1"/>
        <v>0</v>
      </c>
      <c r="L49" s="28">
        <f t="shared" si="1"/>
        <v>-3265011.7800000012</v>
      </c>
      <c r="M49" s="28">
        <f t="shared" si="1"/>
        <v>-3265011.7800000012</v>
      </c>
    </row>
    <row r="50" spans="1:13" x14ac:dyDescent="0.25">
      <c r="A50" s="12" t="s">
        <v>32</v>
      </c>
    </row>
    <row r="51" spans="1:13" x14ac:dyDescent="0.25">
      <c r="A51" s="11" t="s">
        <v>47</v>
      </c>
    </row>
    <row r="52" spans="1:13" ht="53.25" customHeight="1" x14ac:dyDescent="0.25">
      <c r="A52" s="48" t="s">
        <v>4</v>
      </c>
      <c r="B52" s="48" t="s">
        <v>20</v>
      </c>
      <c r="C52" s="48" t="s">
        <v>6</v>
      </c>
      <c r="D52" s="48" t="s">
        <v>7</v>
      </c>
      <c r="E52" s="48" t="s">
        <v>15</v>
      </c>
      <c r="F52" s="48"/>
      <c r="G52" s="48"/>
      <c r="H52" s="48" t="s">
        <v>33</v>
      </c>
      <c r="I52" s="48"/>
      <c r="J52" s="48"/>
      <c r="K52" s="48" t="s">
        <v>16</v>
      </c>
      <c r="L52" s="48"/>
      <c r="M52" s="48"/>
    </row>
    <row r="53" spans="1:13" ht="30.75" customHeight="1" x14ac:dyDescent="0.25">
      <c r="A53" s="48"/>
      <c r="B53" s="48"/>
      <c r="C53" s="48"/>
      <c r="D53" s="48"/>
      <c r="E53" s="16" t="s">
        <v>17</v>
      </c>
      <c r="F53" s="16" t="s">
        <v>18</v>
      </c>
      <c r="G53" s="16" t="s">
        <v>19</v>
      </c>
      <c r="H53" s="16" t="s">
        <v>17</v>
      </c>
      <c r="I53" s="16" t="s">
        <v>18</v>
      </c>
      <c r="J53" s="16" t="s">
        <v>19</v>
      </c>
      <c r="K53" s="16" t="s">
        <v>17</v>
      </c>
      <c r="L53" s="16" t="s">
        <v>18</v>
      </c>
      <c r="M53" s="16" t="s">
        <v>19</v>
      </c>
    </row>
    <row r="54" spans="1:13" x14ac:dyDescent="0.25">
      <c r="A54" s="16">
        <v>1</v>
      </c>
      <c r="B54" s="16">
        <v>2</v>
      </c>
      <c r="C54" s="16">
        <v>3</v>
      </c>
      <c r="D54" s="16">
        <v>4</v>
      </c>
      <c r="E54" s="16">
        <v>5</v>
      </c>
      <c r="F54" s="16">
        <v>6</v>
      </c>
      <c r="G54" s="16">
        <v>7</v>
      </c>
      <c r="H54" s="16">
        <v>8</v>
      </c>
      <c r="I54" s="16">
        <v>9</v>
      </c>
      <c r="J54" s="16">
        <v>10</v>
      </c>
      <c r="K54" s="16">
        <v>11</v>
      </c>
      <c r="L54" s="16">
        <v>12</v>
      </c>
      <c r="M54" s="16">
        <v>13</v>
      </c>
    </row>
    <row r="55" spans="1:13" ht="104.1" customHeight="1" x14ac:dyDescent="0.25">
      <c r="A55" s="16">
        <v>1</v>
      </c>
      <c r="B55" s="35" t="s">
        <v>111</v>
      </c>
      <c r="C55" s="32"/>
      <c r="D55" s="32"/>
      <c r="E55" s="16"/>
      <c r="F55" s="1"/>
      <c r="G55" s="16"/>
      <c r="H55" s="16"/>
      <c r="I55" s="16"/>
      <c r="J55" s="16"/>
      <c r="K55" s="16"/>
      <c r="L55" s="16"/>
      <c r="M55" s="16"/>
    </row>
    <row r="56" spans="1:13" x14ac:dyDescent="0.25">
      <c r="A56" s="26" t="s">
        <v>72</v>
      </c>
      <c r="B56" s="33" t="s">
        <v>8</v>
      </c>
      <c r="C56" s="32"/>
      <c r="D56" s="32"/>
      <c r="E56" s="16"/>
      <c r="F56" s="1"/>
      <c r="G56" s="16"/>
      <c r="H56" s="16"/>
      <c r="I56" s="16"/>
      <c r="J56" s="16"/>
      <c r="K56" s="16"/>
      <c r="L56" s="16"/>
      <c r="M56" s="16"/>
    </row>
    <row r="57" spans="1:13" ht="21" customHeight="1" x14ac:dyDescent="0.25">
      <c r="A57" s="26"/>
      <c r="B57" s="33" t="s">
        <v>93</v>
      </c>
      <c r="C57" s="32" t="s">
        <v>64</v>
      </c>
      <c r="D57" s="32" t="s">
        <v>54</v>
      </c>
      <c r="E57" s="16">
        <v>0</v>
      </c>
      <c r="F57" s="29">
        <v>10100000</v>
      </c>
      <c r="G57" s="27">
        <f>E57+F57</f>
        <v>10100000</v>
      </c>
      <c r="H57" s="13">
        <v>0</v>
      </c>
      <c r="I57" s="27">
        <v>7687996.7199999997</v>
      </c>
      <c r="J57" s="27">
        <f>H57+I57</f>
        <v>7687996.7199999997</v>
      </c>
      <c r="K57" s="13">
        <v>0</v>
      </c>
      <c r="L57" s="13">
        <f>I57-F57</f>
        <v>-2412003.2800000003</v>
      </c>
      <c r="M57" s="13">
        <f>J57-G57</f>
        <v>-2412003.2800000003</v>
      </c>
    </row>
    <row r="58" spans="1:13" x14ac:dyDescent="0.25">
      <c r="A58" s="26" t="s">
        <v>73</v>
      </c>
      <c r="B58" s="34" t="s">
        <v>9</v>
      </c>
      <c r="C58" s="32"/>
      <c r="D58" s="32"/>
      <c r="E58" s="16"/>
      <c r="F58" s="24"/>
      <c r="G58" s="13"/>
      <c r="H58" s="13"/>
      <c r="I58" s="13"/>
      <c r="J58" s="13"/>
      <c r="K58" s="13"/>
      <c r="L58" s="13"/>
      <c r="M58" s="13"/>
    </row>
    <row r="59" spans="1:13" x14ac:dyDescent="0.25">
      <c r="A59" s="26"/>
      <c r="B59" s="33" t="s">
        <v>62</v>
      </c>
      <c r="C59" s="32" t="s">
        <v>55</v>
      </c>
      <c r="D59" s="32" t="s">
        <v>54</v>
      </c>
      <c r="E59" s="16"/>
      <c r="F59" s="24">
        <v>1</v>
      </c>
      <c r="G59" s="13">
        <v>1</v>
      </c>
      <c r="H59" s="13"/>
      <c r="I59" s="13">
        <v>1</v>
      </c>
      <c r="J59" s="13">
        <v>1</v>
      </c>
      <c r="K59" s="13"/>
      <c r="L59" s="13">
        <v>1</v>
      </c>
      <c r="M59" s="13">
        <v>1</v>
      </c>
    </row>
    <row r="60" spans="1:13" x14ac:dyDescent="0.25">
      <c r="A60" s="26" t="s">
        <v>74</v>
      </c>
      <c r="B60" s="33" t="s">
        <v>10</v>
      </c>
      <c r="C60" s="32"/>
      <c r="D60" s="32"/>
      <c r="E60" s="16"/>
      <c r="F60" s="24"/>
      <c r="G60" s="13"/>
      <c r="H60" s="13"/>
      <c r="I60" s="13"/>
      <c r="J60" s="13"/>
      <c r="K60" s="13"/>
      <c r="L60" s="13"/>
      <c r="M60" s="13"/>
    </row>
    <row r="61" spans="1:13" ht="47.25" x14ac:dyDescent="0.25">
      <c r="A61" s="26"/>
      <c r="B61" s="33" t="s">
        <v>66</v>
      </c>
      <c r="C61" s="32" t="s">
        <v>64</v>
      </c>
      <c r="D61" s="32" t="s">
        <v>94</v>
      </c>
      <c r="E61" s="16"/>
      <c r="F61" s="24">
        <v>174899368</v>
      </c>
      <c r="G61" s="24">
        <v>174899368</v>
      </c>
      <c r="H61" s="13"/>
      <c r="I61" s="13">
        <v>174899368</v>
      </c>
      <c r="J61" s="13">
        <v>174899368</v>
      </c>
      <c r="K61" s="13"/>
      <c r="L61" s="13">
        <f>I61-F61</f>
        <v>0</v>
      </c>
      <c r="M61" s="13">
        <f>J61-G61</f>
        <v>0</v>
      </c>
    </row>
    <row r="62" spans="1:13" x14ac:dyDescent="0.25">
      <c r="A62" s="26" t="s">
        <v>75</v>
      </c>
      <c r="B62" s="33" t="s">
        <v>11</v>
      </c>
      <c r="C62" s="32"/>
      <c r="D62" s="32"/>
      <c r="E62" s="16"/>
      <c r="F62" s="29"/>
      <c r="G62" s="29"/>
      <c r="H62" s="13"/>
      <c r="I62" s="27"/>
      <c r="J62" s="27"/>
      <c r="K62" s="13"/>
      <c r="L62" s="13"/>
      <c r="M62" s="13"/>
    </row>
    <row r="63" spans="1:13" x14ac:dyDescent="0.25">
      <c r="B63" s="33" t="s">
        <v>63</v>
      </c>
      <c r="C63" s="32" t="s">
        <v>57</v>
      </c>
      <c r="D63" s="32" t="s">
        <v>56</v>
      </c>
      <c r="E63" s="16"/>
      <c r="F63" s="1">
        <v>22</v>
      </c>
      <c r="G63" s="1">
        <v>22</v>
      </c>
      <c r="H63" s="16"/>
      <c r="I63" s="36">
        <f>36245784.49/I61*100</f>
        <v>20.723793861850893</v>
      </c>
      <c r="J63" s="36">
        <v>20.723793861850893</v>
      </c>
      <c r="K63" s="16"/>
      <c r="L63" s="13">
        <f>I63-F63</f>
        <v>-1.2762061381491066</v>
      </c>
      <c r="M63" s="13">
        <f>J63-G63</f>
        <v>-1.2762061381491066</v>
      </c>
    </row>
    <row r="64" spans="1:13" ht="109.35" customHeight="1" x14ac:dyDescent="0.25">
      <c r="A64" s="25">
        <v>2</v>
      </c>
      <c r="B64" s="41" t="s">
        <v>110</v>
      </c>
      <c r="C64" s="32"/>
      <c r="D64" s="32"/>
      <c r="E64" s="16"/>
      <c r="F64" s="1"/>
      <c r="G64" s="16"/>
      <c r="H64" s="16"/>
      <c r="I64" s="16"/>
      <c r="J64" s="16"/>
      <c r="K64" s="16"/>
      <c r="L64" s="16"/>
      <c r="M64" s="16"/>
    </row>
    <row r="65" spans="1:13" x14ac:dyDescent="0.25">
      <c r="A65" s="26" t="s">
        <v>76</v>
      </c>
      <c r="B65" s="33" t="s">
        <v>8</v>
      </c>
      <c r="C65" s="32"/>
      <c r="D65" s="32"/>
      <c r="E65" s="16"/>
      <c r="F65" s="1"/>
      <c r="G65" s="16"/>
      <c r="H65" s="16"/>
      <c r="I65" s="16"/>
      <c r="J65" s="16"/>
      <c r="K65" s="16"/>
      <c r="L65" s="16"/>
      <c r="M65" s="16"/>
    </row>
    <row r="66" spans="1:13" ht="19.7" customHeight="1" x14ac:dyDescent="0.25">
      <c r="A66" s="26"/>
      <c r="B66" s="33" t="s">
        <v>104</v>
      </c>
      <c r="C66" s="32" t="s">
        <v>64</v>
      </c>
      <c r="D66" s="32" t="s">
        <v>54</v>
      </c>
      <c r="E66" s="16">
        <v>0</v>
      </c>
      <c r="F66" s="29">
        <v>37680048.119999997</v>
      </c>
      <c r="G66" s="27">
        <f>E66+F66</f>
        <v>37680048.119999997</v>
      </c>
      <c r="H66" s="13">
        <v>0</v>
      </c>
      <c r="I66" s="27">
        <v>37153843.619999997</v>
      </c>
      <c r="J66" s="27">
        <f>H66+I66</f>
        <v>37153843.619999997</v>
      </c>
      <c r="K66" s="13">
        <v>0</v>
      </c>
      <c r="L66" s="27">
        <f>I66-F66</f>
        <v>-526204.5</v>
      </c>
      <c r="M66" s="27">
        <f>J66-G66</f>
        <v>-526204.5</v>
      </c>
    </row>
    <row r="67" spans="1:13" x14ac:dyDescent="0.25">
      <c r="A67" s="26" t="s">
        <v>77</v>
      </c>
      <c r="B67" s="34" t="s">
        <v>9</v>
      </c>
      <c r="C67" s="32"/>
      <c r="D67" s="32"/>
      <c r="E67" s="16"/>
      <c r="F67" s="1"/>
      <c r="G67" s="16"/>
      <c r="H67" s="16"/>
      <c r="I67" s="16"/>
      <c r="J67" s="16"/>
      <c r="K67" s="16"/>
      <c r="L67" s="16"/>
      <c r="M67" s="16"/>
    </row>
    <row r="68" spans="1:13" ht="19.7" customHeight="1" x14ac:dyDescent="0.25">
      <c r="A68" s="26"/>
      <c r="B68" s="33" t="s">
        <v>62</v>
      </c>
      <c r="C68" s="32" t="s">
        <v>55</v>
      </c>
      <c r="D68" s="32" t="s">
        <v>54</v>
      </c>
      <c r="E68" s="16">
        <v>0</v>
      </c>
      <c r="F68" s="1">
        <v>1</v>
      </c>
      <c r="G68" s="16">
        <f>E68+F68</f>
        <v>1</v>
      </c>
      <c r="H68" s="16">
        <v>0</v>
      </c>
      <c r="I68" s="16">
        <v>1</v>
      </c>
      <c r="J68" s="16">
        <v>1</v>
      </c>
      <c r="K68" s="16">
        <v>0</v>
      </c>
      <c r="L68" s="16">
        <f>I68-F68</f>
        <v>0</v>
      </c>
      <c r="M68" s="16">
        <f>J68-G68</f>
        <v>0</v>
      </c>
    </row>
    <row r="69" spans="1:13" ht="20.25" customHeight="1" x14ac:dyDescent="0.25">
      <c r="A69" s="26" t="s">
        <v>78</v>
      </c>
      <c r="B69" s="33" t="s">
        <v>10</v>
      </c>
      <c r="C69" s="32"/>
      <c r="D69" s="32"/>
      <c r="E69" s="16"/>
      <c r="F69" s="1"/>
      <c r="G69" s="16"/>
      <c r="H69" s="16"/>
      <c r="I69" s="16"/>
      <c r="J69" s="16"/>
      <c r="K69" s="16"/>
      <c r="L69" s="16"/>
      <c r="M69" s="16"/>
    </row>
    <row r="70" spans="1:13" ht="47.25" x14ac:dyDescent="0.25">
      <c r="A70" s="26"/>
      <c r="B70" s="33" t="s">
        <v>66</v>
      </c>
      <c r="C70" s="32" t="s">
        <v>64</v>
      </c>
      <c r="D70" s="32" t="s">
        <v>94</v>
      </c>
      <c r="E70" s="16">
        <v>0</v>
      </c>
      <c r="F70" s="29">
        <v>192098922</v>
      </c>
      <c r="G70" s="27">
        <f>E70+F70</f>
        <v>192098922</v>
      </c>
      <c r="H70" s="13">
        <v>0</v>
      </c>
      <c r="I70" s="27">
        <v>192098922</v>
      </c>
      <c r="J70" s="27">
        <v>192098922</v>
      </c>
      <c r="K70" s="13">
        <v>0</v>
      </c>
      <c r="L70" s="13">
        <f>I70-F70</f>
        <v>0</v>
      </c>
      <c r="M70" s="16">
        <f>J70-G70</f>
        <v>0</v>
      </c>
    </row>
    <row r="71" spans="1:13" ht="21" customHeight="1" x14ac:dyDescent="0.25">
      <c r="A71" s="26" t="s">
        <v>79</v>
      </c>
      <c r="B71" s="40" t="s">
        <v>11</v>
      </c>
      <c r="C71" s="32"/>
      <c r="D71" s="32"/>
      <c r="E71" s="16"/>
      <c r="F71" s="1"/>
      <c r="G71" s="16"/>
      <c r="H71" s="16"/>
      <c r="I71" s="16"/>
      <c r="J71" s="16"/>
      <c r="K71" s="16"/>
      <c r="L71" s="16"/>
      <c r="M71" s="16"/>
    </row>
    <row r="72" spans="1:13" x14ac:dyDescent="0.25">
      <c r="A72" s="25"/>
      <c r="B72" s="40" t="s">
        <v>63</v>
      </c>
      <c r="C72" s="32" t="s">
        <v>57</v>
      </c>
      <c r="D72" s="32" t="s">
        <v>56</v>
      </c>
      <c r="E72" s="16">
        <v>0</v>
      </c>
      <c r="F72" s="1">
        <v>26</v>
      </c>
      <c r="G72" s="16">
        <f>F72</f>
        <v>26</v>
      </c>
      <c r="H72" s="16">
        <v>0</v>
      </c>
      <c r="I72" s="36">
        <f>(12384419.88+I66)/I70*100</f>
        <v>25.78789250051075</v>
      </c>
      <c r="J72" s="36">
        <f>H72+I72</f>
        <v>25.78789250051075</v>
      </c>
      <c r="K72" s="16">
        <f>H72-E72</f>
        <v>0</v>
      </c>
      <c r="L72" s="36">
        <f>I72-F72</f>
        <v>-0.21210749948924956</v>
      </c>
      <c r="M72" s="36">
        <f>J72-G72</f>
        <v>-0.21210749948924956</v>
      </c>
    </row>
    <row r="73" spans="1:13" ht="51" customHeight="1" x14ac:dyDescent="0.25">
      <c r="A73" s="25">
        <v>3</v>
      </c>
      <c r="B73" s="41" t="s">
        <v>105</v>
      </c>
      <c r="C73" s="32"/>
      <c r="D73" s="32"/>
      <c r="E73" s="16"/>
      <c r="F73" s="1"/>
      <c r="G73" s="16"/>
      <c r="H73" s="16"/>
      <c r="I73" s="16"/>
      <c r="J73" s="16"/>
      <c r="K73" s="16"/>
      <c r="L73" s="16"/>
      <c r="M73" s="16"/>
    </row>
    <row r="74" spans="1:13" x14ac:dyDescent="0.25">
      <c r="A74" s="26" t="s">
        <v>80</v>
      </c>
      <c r="B74" s="33" t="s">
        <v>8</v>
      </c>
      <c r="C74" s="32"/>
      <c r="D74" s="32"/>
      <c r="E74" s="16"/>
      <c r="F74" s="1"/>
      <c r="G74" s="16"/>
      <c r="H74" s="16"/>
      <c r="I74" s="16"/>
      <c r="J74" s="16"/>
      <c r="K74" s="16"/>
      <c r="L74" s="16"/>
      <c r="M74" s="16"/>
    </row>
    <row r="75" spans="1:13" ht="34.15" customHeight="1" x14ac:dyDescent="0.25">
      <c r="A75" s="26"/>
      <c r="B75" s="33" t="s">
        <v>95</v>
      </c>
      <c r="C75" s="32" t="s">
        <v>64</v>
      </c>
      <c r="D75" s="32" t="s">
        <v>54</v>
      </c>
      <c r="E75" s="16">
        <v>0</v>
      </c>
      <c r="F75" s="29">
        <v>852132</v>
      </c>
      <c r="G75" s="27">
        <f>E75+F75</f>
        <v>852132</v>
      </c>
      <c r="H75" s="13">
        <v>0</v>
      </c>
      <c r="I75" s="27">
        <v>525328</v>
      </c>
      <c r="J75" s="27">
        <f>I75+H75</f>
        <v>525328</v>
      </c>
      <c r="K75" s="13">
        <v>0</v>
      </c>
      <c r="L75" s="27">
        <f>I75-F75</f>
        <v>-326804</v>
      </c>
      <c r="M75" s="27">
        <f>J75-G75</f>
        <v>-326804</v>
      </c>
    </row>
    <row r="76" spans="1:13" ht="22.9" customHeight="1" x14ac:dyDescent="0.25">
      <c r="A76" s="26" t="s">
        <v>81</v>
      </c>
      <c r="B76" s="34" t="s">
        <v>9</v>
      </c>
      <c r="C76" s="32"/>
      <c r="D76" s="32"/>
      <c r="E76" s="16"/>
      <c r="F76" s="1"/>
      <c r="G76" s="16"/>
      <c r="H76" s="16"/>
      <c r="I76" s="16"/>
      <c r="J76" s="16"/>
      <c r="K76" s="16"/>
      <c r="L76" s="16"/>
      <c r="M76" s="16"/>
    </row>
    <row r="77" spans="1:13" ht="18.95" customHeight="1" x14ac:dyDescent="0.25">
      <c r="A77" s="26"/>
      <c r="B77" s="33" t="s">
        <v>62</v>
      </c>
      <c r="C77" s="32" t="s">
        <v>55</v>
      </c>
      <c r="D77" s="32" t="s">
        <v>54</v>
      </c>
      <c r="E77" s="16">
        <v>0</v>
      </c>
      <c r="F77" s="1">
        <v>1</v>
      </c>
      <c r="G77" s="16">
        <f>E77+F77</f>
        <v>1</v>
      </c>
      <c r="H77" s="16">
        <v>0</v>
      </c>
      <c r="I77" s="16">
        <v>1</v>
      </c>
      <c r="J77" s="16">
        <f>I77+H77</f>
        <v>1</v>
      </c>
      <c r="K77" s="16">
        <v>0</v>
      </c>
      <c r="L77" s="16">
        <f>I77-F77</f>
        <v>0</v>
      </c>
      <c r="M77" s="16">
        <f>J77-G77</f>
        <v>0</v>
      </c>
    </row>
    <row r="78" spans="1:13" ht="20.25" customHeight="1" x14ac:dyDescent="0.25">
      <c r="A78" s="26" t="s">
        <v>82</v>
      </c>
      <c r="B78" s="33" t="s">
        <v>10</v>
      </c>
      <c r="C78" s="32"/>
      <c r="D78" s="32"/>
      <c r="E78" s="16"/>
      <c r="F78" s="1"/>
      <c r="G78" s="16"/>
      <c r="H78" s="16"/>
      <c r="I78" s="16"/>
      <c r="J78" s="16"/>
      <c r="K78" s="16"/>
      <c r="L78" s="16"/>
      <c r="M78" s="16"/>
    </row>
    <row r="79" spans="1:13" ht="47.25" x14ac:dyDescent="0.25">
      <c r="A79" s="26"/>
      <c r="B79" s="33" t="s">
        <v>96</v>
      </c>
      <c r="C79" s="32" t="s">
        <v>64</v>
      </c>
      <c r="D79" s="32" t="s">
        <v>94</v>
      </c>
      <c r="E79" s="16">
        <v>0</v>
      </c>
      <c r="F79" s="29">
        <v>1032132</v>
      </c>
      <c r="G79" s="27">
        <f>E79+F79</f>
        <v>1032132</v>
      </c>
      <c r="H79" s="13">
        <v>0</v>
      </c>
      <c r="I79" s="27">
        <v>1032132</v>
      </c>
      <c r="J79" s="27">
        <v>1032132</v>
      </c>
      <c r="K79" s="16">
        <v>0</v>
      </c>
      <c r="L79" s="16">
        <f>I79-F79</f>
        <v>0</v>
      </c>
      <c r="M79" s="16">
        <f>J79-G79</f>
        <v>0</v>
      </c>
    </row>
    <row r="80" spans="1:13" ht="29.25" customHeight="1" x14ac:dyDescent="0.25">
      <c r="A80" s="26" t="s">
        <v>83</v>
      </c>
      <c r="B80" s="33" t="s">
        <v>11</v>
      </c>
      <c r="C80" s="32"/>
      <c r="D80" s="32"/>
      <c r="E80" s="16"/>
      <c r="F80" s="1"/>
      <c r="G80" s="16"/>
      <c r="H80" s="16"/>
      <c r="I80" s="16"/>
      <c r="J80" s="16"/>
      <c r="K80" s="16"/>
      <c r="L80" s="16"/>
      <c r="M80" s="16"/>
    </row>
    <row r="81" spans="1:13" ht="26.25" customHeight="1" x14ac:dyDescent="0.25">
      <c r="A81" s="25"/>
      <c r="B81" s="33" t="s">
        <v>97</v>
      </c>
      <c r="C81" s="32" t="s">
        <v>57</v>
      </c>
      <c r="D81" s="32" t="s">
        <v>56</v>
      </c>
      <c r="E81" s="16">
        <v>0</v>
      </c>
      <c r="F81" s="1">
        <v>100</v>
      </c>
      <c r="G81" s="16">
        <f>E81+F81</f>
        <v>100</v>
      </c>
      <c r="H81" s="16">
        <v>0</v>
      </c>
      <c r="I81" s="36">
        <f>(180000+I75)/I79*100</f>
        <v>68.336995655594436</v>
      </c>
      <c r="J81" s="36">
        <f>I81+H81</f>
        <v>68.336995655594436</v>
      </c>
      <c r="K81" s="36">
        <v>0</v>
      </c>
      <c r="L81" s="36">
        <f>I81-F81</f>
        <v>-31.663004344405564</v>
      </c>
      <c r="M81" s="36">
        <f>J81-G81</f>
        <v>-31.663004344405564</v>
      </c>
    </row>
    <row r="82" spans="1:13" x14ac:dyDescent="0.25">
      <c r="A82" s="20"/>
      <c r="B82" s="20"/>
      <c r="C82" s="20"/>
      <c r="D82" s="20"/>
      <c r="E82" s="20"/>
      <c r="F82" s="20"/>
      <c r="G82" s="20"/>
      <c r="H82" s="20"/>
      <c r="I82" s="14"/>
      <c r="J82" s="20"/>
      <c r="K82" s="20"/>
      <c r="L82" s="20"/>
      <c r="M82" s="20"/>
    </row>
    <row r="83" spans="1:13" x14ac:dyDescent="0.25">
      <c r="A83" s="49" t="s">
        <v>48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</row>
    <row r="84" spans="1:13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x14ac:dyDescent="0.25">
      <c r="A85" s="48" t="s">
        <v>4</v>
      </c>
      <c r="B85" s="48" t="s">
        <v>20</v>
      </c>
      <c r="C85" s="48"/>
      <c r="D85" s="48" t="s">
        <v>6</v>
      </c>
      <c r="E85" s="48" t="s">
        <v>34</v>
      </c>
      <c r="F85" s="48"/>
      <c r="G85" s="48"/>
      <c r="H85" s="48"/>
      <c r="I85" s="48"/>
      <c r="J85" s="48"/>
      <c r="K85" s="48"/>
      <c r="L85" s="48"/>
      <c r="M85" s="48"/>
    </row>
    <row r="86" spans="1:13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x14ac:dyDescent="0.25">
      <c r="A87" s="16">
        <v>1</v>
      </c>
      <c r="B87" s="48">
        <v>2</v>
      </c>
      <c r="C87" s="48"/>
      <c r="D87" s="16">
        <v>3</v>
      </c>
      <c r="E87" s="48">
        <v>4</v>
      </c>
      <c r="F87" s="48"/>
      <c r="G87" s="48"/>
      <c r="H87" s="48"/>
      <c r="I87" s="48"/>
      <c r="J87" s="48"/>
      <c r="K87" s="48"/>
      <c r="L87" s="48"/>
      <c r="M87" s="48"/>
    </row>
    <row r="88" spans="1:13" ht="85.15" customHeight="1" x14ac:dyDescent="0.25">
      <c r="A88" s="16">
        <v>1</v>
      </c>
      <c r="B88" s="92" t="s">
        <v>107</v>
      </c>
      <c r="C88" s="93"/>
      <c r="D88" s="16"/>
      <c r="E88" s="50"/>
      <c r="F88" s="50"/>
      <c r="G88" s="50"/>
      <c r="H88" s="50"/>
      <c r="I88" s="50"/>
      <c r="J88" s="50"/>
      <c r="K88" s="50"/>
      <c r="L88" s="50"/>
      <c r="M88" s="50"/>
    </row>
    <row r="89" spans="1:13" ht="46.5" customHeight="1" x14ac:dyDescent="0.25">
      <c r="A89" s="16"/>
      <c r="B89" s="82" t="str">
        <f>B57</f>
        <v>обсяг видатків на коригування</v>
      </c>
      <c r="C89" s="83"/>
      <c r="D89" s="16" t="s">
        <v>60</v>
      </c>
      <c r="E89" s="50" t="s">
        <v>109</v>
      </c>
      <c r="F89" s="50"/>
      <c r="G89" s="50"/>
      <c r="H89" s="50"/>
      <c r="I89" s="50"/>
      <c r="J89" s="50"/>
      <c r="K89" s="50"/>
      <c r="L89" s="50"/>
      <c r="M89" s="50"/>
    </row>
    <row r="90" spans="1:13" ht="87" customHeight="1" x14ac:dyDescent="0.25">
      <c r="A90" s="16">
        <v>2</v>
      </c>
      <c r="B90" s="90" t="s">
        <v>106</v>
      </c>
      <c r="C90" s="91"/>
      <c r="D90" s="16"/>
      <c r="E90" s="50"/>
      <c r="F90" s="50"/>
      <c r="G90" s="50"/>
      <c r="H90" s="50"/>
      <c r="I90" s="50"/>
      <c r="J90" s="50"/>
      <c r="K90" s="50"/>
      <c r="L90" s="50"/>
      <c r="M90" s="50"/>
    </row>
    <row r="91" spans="1:13" ht="30.2" customHeight="1" x14ac:dyDescent="0.25">
      <c r="A91" s="16"/>
      <c r="B91" s="82" t="str">
        <f>B66</f>
        <v>обсяг видатків</v>
      </c>
      <c r="C91" s="83"/>
      <c r="D91" s="16" t="s">
        <v>60</v>
      </c>
      <c r="E91" s="50" t="s">
        <v>100</v>
      </c>
      <c r="F91" s="50"/>
      <c r="G91" s="50"/>
      <c r="H91" s="50"/>
      <c r="I91" s="50"/>
      <c r="J91" s="50"/>
      <c r="K91" s="50"/>
      <c r="L91" s="50"/>
      <c r="M91" s="50"/>
    </row>
    <row r="92" spans="1:13" ht="45.2" customHeight="1" x14ac:dyDescent="0.25">
      <c r="A92" s="16">
        <v>3</v>
      </c>
      <c r="B92" s="88" t="s">
        <v>98</v>
      </c>
      <c r="C92" s="89"/>
      <c r="D92" s="16"/>
      <c r="E92" s="50"/>
      <c r="F92" s="50"/>
      <c r="G92" s="50"/>
      <c r="H92" s="50"/>
      <c r="I92" s="50"/>
      <c r="J92" s="50"/>
      <c r="K92" s="50"/>
      <c r="L92" s="50"/>
      <c r="M92" s="50"/>
    </row>
    <row r="93" spans="1:13" ht="45.95" customHeight="1" x14ac:dyDescent="0.25">
      <c r="A93" s="16"/>
      <c r="B93" s="67" t="str">
        <f>B75</f>
        <v>обсяг видатків на виготовлення ПКД</v>
      </c>
      <c r="C93" s="69"/>
      <c r="D93" s="16" t="s">
        <v>60</v>
      </c>
      <c r="E93" s="50" t="s">
        <v>108</v>
      </c>
      <c r="F93" s="50"/>
      <c r="G93" s="50"/>
      <c r="H93" s="50"/>
      <c r="I93" s="50"/>
      <c r="J93" s="50"/>
      <c r="K93" s="50"/>
      <c r="L93" s="50"/>
      <c r="M93" s="50"/>
    </row>
    <row r="94" spans="1:13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x14ac:dyDescent="0.25">
      <c r="A95" s="49" t="s">
        <v>49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t="43.9" customHeight="1" x14ac:dyDescent="0.25">
      <c r="A96" s="50" t="s">
        <v>101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x14ac:dyDescent="0.25">
      <c r="A98" s="49" t="s">
        <v>35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</row>
    <row r="99" spans="1:13" ht="5.8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ht="22.35" customHeight="1" x14ac:dyDescent="0.25">
      <c r="A100" s="50" t="s">
        <v>61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</row>
    <row r="101" spans="1:13" ht="6.75" customHeight="1" x14ac:dyDescent="0.25">
      <c r="A101" s="74" t="s">
        <v>36</v>
      </c>
      <c r="B101" s="74"/>
      <c r="C101" s="74"/>
      <c r="D101" s="74"/>
    </row>
    <row r="102" spans="1:13" ht="50.45" customHeight="1" x14ac:dyDescent="0.25">
      <c r="A102" s="46" t="s">
        <v>50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</row>
    <row r="103" spans="1:13" ht="28.15" customHeight="1" x14ac:dyDescent="0.25">
      <c r="A103" s="79" t="s">
        <v>58</v>
      </c>
      <c r="B103" s="79"/>
      <c r="C103" s="79"/>
      <c r="D103" s="79"/>
      <c r="E103" s="79"/>
    </row>
    <row r="104" spans="1:13" ht="31.5" customHeight="1" x14ac:dyDescent="0.25">
      <c r="A104" s="79"/>
      <c r="B104" s="79"/>
      <c r="C104" s="79"/>
      <c r="D104" s="79"/>
      <c r="E104" s="79"/>
      <c r="G104" s="78"/>
      <c r="H104" s="78"/>
      <c r="J104" s="78" t="s">
        <v>102</v>
      </c>
      <c r="K104" s="78"/>
      <c r="L104" s="78"/>
      <c r="M104" s="78"/>
    </row>
    <row r="105" spans="1:13" ht="15.75" customHeight="1" x14ac:dyDescent="0.25">
      <c r="A105" s="22"/>
      <c r="B105" s="22"/>
      <c r="C105" s="22"/>
      <c r="D105" s="22"/>
      <c r="E105" s="22"/>
      <c r="G105" s="66" t="s">
        <v>12</v>
      </c>
      <c r="H105" s="66"/>
      <c r="J105" s="77" t="s">
        <v>51</v>
      </c>
      <c r="K105" s="77"/>
      <c r="L105" s="77"/>
      <c r="M105" s="77"/>
    </row>
    <row r="106" spans="1:13" ht="27.6" customHeight="1" x14ac:dyDescent="0.25">
      <c r="A106" s="79" t="s">
        <v>84</v>
      </c>
      <c r="B106" s="79"/>
      <c r="C106" s="79"/>
      <c r="D106" s="79"/>
      <c r="E106" s="79"/>
      <c r="G106" s="78"/>
      <c r="H106" s="78"/>
      <c r="J106" s="78" t="s">
        <v>85</v>
      </c>
      <c r="K106" s="78"/>
      <c r="L106" s="78"/>
      <c r="M106" s="78"/>
    </row>
    <row r="107" spans="1:13" ht="15.75" customHeight="1" x14ac:dyDescent="0.25">
      <c r="A107" s="79"/>
      <c r="B107" s="79"/>
      <c r="C107" s="79"/>
      <c r="D107" s="79"/>
      <c r="E107" s="79"/>
      <c r="G107" s="66" t="s">
        <v>12</v>
      </c>
      <c r="H107" s="66"/>
      <c r="J107" s="77" t="s">
        <v>51</v>
      </c>
      <c r="K107" s="77"/>
      <c r="L107" s="77"/>
      <c r="M107" s="77"/>
    </row>
  </sheetData>
  <mergeCells count="100">
    <mergeCell ref="B35:D35"/>
    <mergeCell ref="E92:M92"/>
    <mergeCell ref="E93:M93"/>
    <mergeCell ref="B47:D47"/>
    <mergeCell ref="B49:D49"/>
    <mergeCell ref="B92:C92"/>
    <mergeCell ref="B93:C93"/>
    <mergeCell ref="E90:M90"/>
    <mergeCell ref="B90:C90"/>
    <mergeCell ref="B88:C88"/>
    <mergeCell ref="B87:C87"/>
    <mergeCell ref="E88:M88"/>
    <mergeCell ref="H52:J52"/>
    <mergeCell ref="B89:C89"/>
    <mergeCell ref="B91:C91"/>
    <mergeCell ref="E89:M89"/>
    <mergeCell ref="D52:D53"/>
    <mergeCell ref="E87:M87"/>
    <mergeCell ref="K52:M52"/>
    <mergeCell ref="E91:M91"/>
    <mergeCell ref="G104:H104"/>
    <mergeCell ref="G106:H106"/>
    <mergeCell ref="B7:C7"/>
    <mergeCell ref="B8:C8"/>
    <mergeCell ref="B9:C9"/>
    <mergeCell ref="B10:C10"/>
    <mergeCell ref="B11:C11"/>
    <mergeCell ref="B12:C12"/>
    <mergeCell ref="B37:M37"/>
    <mergeCell ref="B38:M38"/>
    <mergeCell ref="G12:H12"/>
    <mergeCell ref="A13:M13"/>
    <mergeCell ref="E7:K7"/>
    <mergeCell ref="G107:H107"/>
    <mergeCell ref="J105:M105"/>
    <mergeCell ref="J104:M104"/>
    <mergeCell ref="J106:M106"/>
    <mergeCell ref="J107:M107"/>
    <mergeCell ref="A103:E104"/>
    <mergeCell ref="A106:E107"/>
    <mergeCell ref="C52:C53"/>
    <mergeCell ref="E52:G52"/>
    <mergeCell ref="E8:K8"/>
    <mergeCell ref="E9:K9"/>
    <mergeCell ref="E10:K10"/>
    <mergeCell ref="B46:D46"/>
    <mergeCell ref="B44:D45"/>
    <mergeCell ref="K44:M44"/>
    <mergeCell ref="H30:J30"/>
    <mergeCell ref="I12:K12"/>
    <mergeCell ref="E12:F12"/>
    <mergeCell ref="B23:M23"/>
    <mergeCell ref="G105:H105"/>
    <mergeCell ref="B32:D32"/>
    <mergeCell ref="B33:D33"/>
    <mergeCell ref="A36:M36"/>
    <mergeCell ref="A41:M41"/>
    <mergeCell ref="B39:M39"/>
    <mergeCell ref="A101:D101"/>
    <mergeCell ref="B24:M24"/>
    <mergeCell ref="U30:W30"/>
    <mergeCell ref="X30:Z30"/>
    <mergeCell ref="B15:M15"/>
    <mergeCell ref="B16:M16"/>
    <mergeCell ref="E30:G30"/>
    <mergeCell ref="B30:D31"/>
    <mergeCell ref="B17:M17"/>
    <mergeCell ref="E19:M19"/>
    <mergeCell ref="E20:M20"/>
    <mergeCell ref="K30:M30"/>
    <mergeCell ref="E85:M86"/>
    <mergeCell ref="A85:A86"/>
    <mergeCell ref="B25:M25"/>
    <mergeCell ref="A6:M6"/>
    <mergeCell ref="A7:A8"/>
    <mergeCell ref="A9:A10"/>
    <mergeCell ref="A11:A12"/>
    <mergeCell ref="E11:F11"/>
    <mergeCell ref="A44:A45"/>
    <mergeCell ref="E44:G44"/>
    <mergeCell ref="R30:T30"/>
    <mergeCell ref="J1:M4"/>
    <mergeCell ref="A5:M5"/>
    <mergeCell ref="A83:M83"/>
    <mergeCell ref="A52:A53"/>
    <mergeCell ref="B52:B53"/>
    <mergeCell ref="H44:J44"/>
    <mergeCell ref="A30:A31"/>
    <mergeCell ref="I11:K11"/>
    <mergeCell ref="G11:H11"/>
    <mergeCell ref="B34:D34"/>
    <mergeCell ref="B48:D48"/>
    <mergeCell ref="A102:M102"/>
    <mergeCell ref="S11:T11"/>
    <mergeCell ref="D85:D86"/>
    <mergeCell ref="A95:M95"/>
    <mergeCell ref="A96:M96"/>
    <mergeCell ref="A98:M98"/>
    <mergeCell ref="A100:M100"/>
    <mergeCell ref="B85:C86"/>
  </mergeCells>
  <pageMargins left="0.55118110236220474" right="0.55118110236220474" top="0.74803149606299213" bottom="0.70866141732283472" header="0.31496062992125984" footer="0.31496062992125984"/>
  <pageSetup paperSize="9" scale="71" fitToHeight="4" orientation="landscape" r:id="rId1"/>
  <rowBreaks count="1" manualBreakCount="1">
    <brk id="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1517330</vt:lpstr>
      <vt:lpstr>'1517330'!Область_друку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2026-02-03T13:54:41Z</cp:lastPrinted>
  <dcterms:created xsi:type="dcterms:W3CDTF">2018-12-28T08:43:53Z</dcterms:created>
  <dcterms:modified xsi:type="dcterms:W3CDTF">2026-02-17T14:56:11Z</dcterms:modified>
</cp:coreProperties>
</file>