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0" yWindow="0" windowWidth="20490" windowHeight="6555"/>
  </bookViews>
  <sheets>
    <sheet name="1217640" sheetId="1" r:id="rId1"/>
  </sheets>
  <definedNames>
    <definedName name="_xlnm.Print_Area" localSheetId="0">'1217640'!$A$1:$Q$110</definedName>
  </definedNames>
  <calcPr calcId="152511"/>
</workbook>
</file>

<file path=xl/calcChain.xml><?xml version="1.0" encoding="utf-8"?>
<calcChain xmlns="http://schemas.openxmlformats.org/spreadsheetml/2006/main">
  <c r="L81" i="1" l="1"/>
  <c r="L56" i="1"/>
  <c r="O56" i="1"/>
  <c r="Q56" i="1"/>
  <c r="I56" i="1"/>
  <c r="L42" i="1"/>
  <c r="N42" i="1"/>
  <c r="J43" i="1"/>
  <c r="M43" i="1"/>
  <c r="P43" i="1"/>
  <c r="J57" i="1"/>
  <c r="M57" i="1"/>
  <c r="P57" i="1"/>
  <c r="B64" i="1"/>
  <c r="B87" i="1"/>
  <c r="I66" i="1"/>
  <c r="I41" i="1"/>
  <c r="L66" i="1"/>
  <c r="L72" i="1"/>
  <c r="N66" i="1"/>
  <c r="I68" i="1"/>
  <c r="K68" i="1"/>
  <c r="O68" i="1"/>
  <c r="Q68" i="1"/>
  <c r="N68" i="1"/>
  <c r="L70" i="1"/>
  <c r="N70" i="1"/>
  <c r="S70" i="1"/>
  <c r="K72" i="1"/>
  <c r="B73" i="1"/>
  <c r="B92" i="1"/>
  <c r="I75" i="1"/>
  <c r="I79" i="1"/>
  <c r="K79" i="1"/>
  <c r="K75" i="1"/>
  <c r="N75" i="1"/>
  <c r="S75" i="1"/>
  <c r="K77" i="1"/>
  <c r="N77" i="1"/>
  <c r="O77" i="1"/>
  <c r="Q77" i="1"/>
  <c r="L79" i="1"/>
  <c r="O79" i="1"/>
  <c r="Q79" i="1"/>
  <c r="R79" i="1"/>
  <c r="K81" i="1"/>
  <c r="I70" i="1"/>
  <c r="K70" i="1"/>
  <c r="I42" i="1"/>
  <c r="K42" i="1"/>
  <c r="O75" i="1"/>
  <c r="Q75" i="1"/>
  <c r="K66" i="1"/>
  <c r="O70" i="1"/>
  <c r="Q70" i="1"/>
  <c r="N81" i="1"/>
  <c r="O81" i="1"/>
  <c r="Q81" i="1"/>
  <c r="K56" i="1"/>
  <c r="K57" i="1"/>
  <c r="I57" i="1"/>
  <c r="O42" i="1"/>
  <c r="N72" i="1"/>
  <c r="O72" i="1"/>
  <c r="Q72" i="1"/>
  <c r="I43" i="1"/>
  <c r="K43" i="1"/>
  <c r="K41" i="1"/>
  <c r="Q42" i="1"/>
  <c r="L41" i="1"/>
  <c r="N79" i="1"/>
  <c r="O66" i="1"/>
  <c r="Q66" i="1"/>
  <c r="L43" i="1"/>
  <c r="O41" i="1"/>
  <c r="Q41" i="1"/>
  <c r="N41" i="1"/>
  <c r="N43" i="1"/>
  <c r="Q43" i="1"/>
  <c r="O43" i="1"/>
  <c r="S43" i="1"/>
  <c r="N56" i="1"/>
  <c r="N57" i="1"/>
  <c r="L57" i="1"/>
  <c r="O57" i="1"/>
  <c r="Q57" i="1"/>
  <c r="T56" i="1"/>
</calcChain>
</file>

<file path=xl/sharedStrings.xml><?xml version="1.0" encoding="utf-8"?>
<sst xmlns="http://schemas.openxmlformats.org/spreadsheetml/2006/main" count="181" uniqueCount="107">
  <si>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</si>
  <si>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</si>
  <si>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</si>
  <si>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</si>
  <si>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</si>
  <si>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</si>
  <si>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</si>
  <si>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</si>
  <si>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</si>
  <si>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</si>
  <si>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</si>
  <si>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</si>
  <si>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</si>
  <si>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</si>
  <si>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</si>
  <si>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</si>
  <si>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</si>
  <si>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</si>
  <si>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</si>
  <si>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</si>
  <si>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</si>
  <si>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од.</t>
  </si>
  <si>
    <t>грн.</t>
  </si>
  <si>
    <t>рішення сесії міської ради</t>
  </si>
  <si>
    <t>розрахунково</t>
  </si>
  <si>
    <t xml:space="preserve">Заходи з енергозбереження </t>
  </si>
  <si>
    <t>ЗВІТ</t>
  </si>
  <si>
    <t>про виконання паспорта бюджетної програми</t>
  </si>
  <si>
    <t>(код Програмної класифікації видатків  та кредитування місцевого бюджету)</t>
  </si>
  <si>
    <t>затрат</t>
  </si>
  <si>
    <t>продукту</t>
  </si>
  <si>
    <t>ефективності</t>
  </si>
  <si>
    <t>якості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</si>
  <si>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</si>
  <si>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</si>
  <si>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</si>
  <si>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</si>
  <si>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</si>
  <si>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</si>
  <si>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7640</t>
  </si>
  <si>
    <t>0470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</si>
  <si>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</si>
  <si>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</si>
  <si>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Реконструкція і капітальний ремонт житлових будинків із застосуванням енергозберігаючих технологій і обладнання</t>
  </si>
  <si>
    <t>Мета бюджетної програми</t>
  </si>
  <si>
    <t xml:space="preserve">Забезпечити збереження енргоресурсів та їх економне використання </t>
  </si>
  <si>
    <t>8.</t>
  </si>
  <si>
    <t>Завдання бюджетної програми</t>
  </si>
  <si>
    <t>4.</t>
  </si>
  <si>
    <t>5.</t>
  </si>
  <si>
    <t>Завдання</t>
  </si>
  <si>
    <t>гривень</t>
  </si>
  <si>
    <t xml:space="preserve">Видатки (надані кредити з бюджету) та напрями використання бюджетних коштів за бюджетною програмою </t>
  </si>
  <si>
    <t>Касові видатки (надані кредити з бюджету)</t>
  </si>
  <si>
    <t>Видатки (надані кредити з бюджету) на реалізацію місцевих/регіональних  програм, які виконуються в межах бюджетної програми</t>
  </si>
  <si>
    <t xml:space="preserve">9. </t>
  </si>
  <si>
    <t>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</si>
  <si>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</si>
  <si>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</si>
  <si>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(найменування відповідального виконавця)</t>
  </si>
  <si>
    <t>грн</t>
  </si>
  <si>
    <t xml:space="preserve">Управління житлової політики і майна Хмельницької міської ради </t>
  </si>
  <si>
    <t>26381695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</si>
  <si>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</si>
  <si>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</si>
  <si>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7.1. Аналіз розділу «Видатки (надані кредити з бюджету) та напрями використання бюджетних коштів за бюджетною програмою»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</si>
  <si>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</si>
  <si>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</si>
  <si>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</si>
  <si>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</si>
  <si>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від 01 листопада 2022 року № 359)</t>
  </si>
  <si>
    <t>(Власне ім'я, ПРІЗВИЩЕ)</t>
  </si>
  <si>
    <t>відс.</t>
  </si>
  <si>
    <t xml:space="preserve">Франка, 55, Заріч 44, ОСББ Юлія </t>
  </si>
  <si>
    <t>Напрями використання бюджетних коштів*</t>
  </si>
  <si>
    <t xml:space="preserve">Програма підтримки ОСББ Хмельницької міської територіальної громади на 2023-2026 роки </t>
  </si>
  <si>
    <t>обсяг видатків на здійснення заходів з  енергоефективності</t>
  </si>
  <si>
    <t>Начальник відділу бухгалтерського обліку та звітності - головний бухгалтер</t>
  </si>
  <si>
    <t>Лариса ТУЗ</t>
  </si>
  <si>
    <t>кількість багатоквартирних житлових будинків, на які відшкодовуватиметься частина прийнятних витрат ОСББ, що  верифіковані Державною установою «Фонд енергоефективності» та  частини витрат, що пов'язані з видатками на придбання матеріалів та обладнання</t>
  </si>
  <si>
    <t xml:space="preserve">витрати на проведення одного заходу з енергоефективності </t>
  </si>
  <si>
    <t>питома вага коштів необхідних на відшкодування частини  прийнятних витрат та частини витрат, що пов'язані з видатками на придбання матеріалів та обладнання на здійснення заходів з енергоефективності на 2025 рік для 4 ОСББ до потреби відповідно до розрахунків</t>
  </si>
  <si>
    <t>пропозиції відділу з експлуатації та ремонту житлового фонду</t>
  </si>
  <si>
    <t xml:space="preserve">Завдання 1. Відшкодування частини прийнятних витрат ОСББ та частини витрат, що пов'язані з видатками на придбання матеріалів та обладнання на впровадження заходів з енергоефективності </t>
  </si>
  <si>
    <t>Завдання 2. Відшкодування частини вартості прийнятного обладнання, а саме виключно сонячних електростанцій (СЕС) на впровадження заходів з енергоефективності</t>
  </si>
  <si>
    <t>обсяг видатків на відшкодування частини вартості прийнятного обладнання (СЕС)</t>
  </si>
  <si>
    <t xml:space="preserve">прогнозна кількість ОСББ,  яким планується  відшкодування частини вартості прийнятного обладнання (СЕС)  на впровадження заходів з енергоефективності </t>
  </si>
  <si>
    <t>сума на відшкодування частини вартості прийнятного обладнання (СЕС) для 1 ОСББ</t>
  </si>
  <si>
    <t>питома вага коштів необхідних на відшкодування частини вартості прийнятного обладнання (СЕС) на 2025 рік для 1 ОСББ до потреби відповідно до розрахунків</t>
  </si>
  <si>
    <t>фактичні витрати відповідно до відшкодованих прийнятних витрат.</t>
  </si>
  <si>
    <t>місцевого бюджету на 01.01.2026 року</t>
  </si>
  <si>
    <t>роботи з встановлення сонячних електростанцій ОСББ "Дім на Майборського" на вул. Майборського, 11/1 виконані, але зважаючи на те, що ДУ "Фондом Енергоефективності" не верифіковані виконані роботи, кошти по вказаному об'єкту не освоєні, що вплинуло також на зміни в інших показниках.</t>
  </si>
  <si>
    <t>кошти освоєні в не повному обсязі, ОСББ "Заріччя, 36/3" на вул. Зарічанська, 36/3, виникла економія коштів.</t>
  </si>
  <si>
    <t>2256400000</t>
  </si>
  <si>
    <t>Кошти на встановлення сонячних електростанцій в ОСББ «Дім на Майборського» (вул. Майборського, 11/1) не освоєні у зв’язку з відсутністю верифікації виконаних робіт ДУ «Фонд енергоефективності», незважаючи на фактичне виконання робіт.</t>
  </si>
  <si>
    <t xml:space="preserve">Кошти на здійснення заходів з енергоефективності ОСББ "Бужок" на вул. Бандери, 8 не освоєні в зв'язку з тим, що ДУ "Фондом Енергоефективності" не верифіковано відкориговану проектну документацію. </t>
  </si>
  <si>
    <t>здійснено коригування ПКД на впровадження заходів з енергоефективності ОСББ "Бужок" на вул. Бандери, 8 та в зв'язку з тим, що до кінця року ДУ "Фондом Енергоефективності" не верифіковано проектну документацію, кошти не були освоєні.</t>
  </si>
  <si>
    <t>в зв'язку з тим, що ДУ "Фондом Енергоефективності" не верифіковано заходи з енергоефективності.</t>
  </si>
  <si>
    <t xml:space="preserve">од. </t>
  </si>
  <si>
    <t>Бюджетна програма виконана частково у зв’язку з тим, що впровадження заходів з енергоефективності в ОСББ "Бужок" на вул. Бандери, 8 не верифіковані ДУ "Фондом Енергоефективності", а також у зв’язку з тим, що роботи з установлення сонячних електростанцій в ОСББ «Дім на Майборського» на вул. Майборського, 11/1 виконані, але не верифіковані ДУ "Фондом Енергоефективності", кошти за вказаним об’єктом не освоєні.</t>
  </si>
  <si>
    <t>В.о. начальника управління житлової політики і майна</t>
  </si>
  <si>
    <t>Програма Грін Дім</t>
  </si>
  <si>
    <t>Олеся МАРКІТАН</t>
  </si>
  <si>
    <t>не завершені роботи по впровадженню заходів з енергоефективності ОСББ "Бужок" на вул. Бандери, 8.</t>
  </si>
  <si>
    <t>Виконання результативних показників бюджетної програми здійснено частково. У зв'язку із тим, здійснено коригування ПКД на впровадження заходів з енергоефективності в ОСББ "Бужок" на вул. Бандери, 8 та не пройдена верифікація ДУ "Фондом Енергоефективності", кошти не освоєні. Водночас роботи з встановлення сонячних електростанцій в ОСББ «Дім на Майборського» не верифіковані, у зв’язку з чим кошти за зазначеним об’єктом залишилися не освоєними.</t>
  </si>
  <si>
    <t>Відшкодування частини прийнятних витрат ОСББ та частини витрат, що пов'язані з видатками на придбання матеріалів та обладнання на впровадження заходів з енергоефективності</t>
  </si>
  <si>
    <t xml:space="preserve">Відшкодування частини вартості прийнятного обладнання, а саме виключно сонячних електростанцій (СЕС) на впровадження заходів з енергоефективності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</si>
</sst>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"/>
  </numFmts>
  <fonts count="19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0" tint="-0.34998626667073579"/>
      <name val="Calibri"/>
      <family val="2"/>
      <charset val="204"/>
    </font>
    <font>
      <b/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67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1" xfId="2" applyFont="1" applyBorder="1" applyAlignment="1">
      <alignment horizontal="left" vertical="center" wrapText="1"/>
    </xf>
    <xf numFmtId="0" fontId="8" fillId="0" borderId="0" xfId="0" applyFont="1"/>
    <xf numFmtId="49" fontId="2" fillId="0" borderId="0" xfId="3" applyNumberFormat="1" applyFont="1" applyBorder="1" applyAlignment="1">
      <alignment horizontal="center" vertical="center"/>
    </xf>
    <xf numFmtId="0" fontId="2" fillId="0" borderId="0" xfId="3" applyFont="1" applyBorder="1" applyAlignment="1">
      <alignment vertical="top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0" fillId="0" borderId="0" xfId="0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3" applyFont="1"/>
    <xf numFmtId="0" fontId="2" fillId="0" borderId="2" xfId="3" applyFont="1" applyBorder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1" applyFont="1" applyAlignment="1"/>
    <xf numFmtId="0" fontId="9" fillId="0" borderId="0" xfId="0" applyFont="1" applyBorder="1" applyAlignment="1">
      <alignment horizontal="left" wrapText="1"/>
    </xf>
    <xf numFmtId="4" fontId="11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2" fillId="0" borderId="0" xfId="2" applyFont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5" xfId="2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3" applyFont="1"/>
    <xf numFmtId="0" fontId="11" fillId="0" borderId="0" xfId="0" applyFont="1"/>
    <xf numFmtId="0" fontId="13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/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5" fillId="0" borderId="0" xfId="0" applyFont="1"/>
    <xf numFmtId="0" fontId="16" fillId="0" borderId="0" xfId="3" applyFont="1" applyFill="1" applyBorder="1" applyAlignment="1" applyProtection="1">
      <alignment vertical="center" wrapText="1"/>
    </xf>
    <xf numFmtId="0" fontId="16" fillId="0" borderId="0" xfId="0" applyFont="1"/>
    <xf numFmtId="0" fontId="16" fillId="0" borderId="0" xfId="0" applyFont="1" applyBorder="1"/>
    <xf numFmtId="0" fontId="16" fillId="0" borderId="0" xfId="2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4" fontId="16" fillId="0" borderId="0" xfId="0" applyNumberFormat="1" applyFont="1" applyBorder="1" applyAlignment="1">
      <alignment vertical="center"/>
    </xf>
    <xf numFmtId="177" fontId="16" fillId="0" borderId="0" xfId="0" applyNumberFormat="1" applyFont="1" applyBorder="1"/>
    <xf numFmtId="2" fontId="16" fillId="0" borderId="0" xfId="0" applyNumberFormat="1" applyFont="1"/>
    <xf numFmtId="177" fontId="16" fillId="0" borderId="0" xfId="0" applyNumberFormat="1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2" fontId="16" fillId="0" borderId="0" xfId="2" applyNumberFormat="1" applyFont="1" applyAlignment="1">
      <alignment wrapText="1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3" borderId="3" xfId="2" applyFont="1" applyFill="1" applyBorder="1" applyAlignment="1">
      <alignment horizontal="left" vertical="center" wrapText="1"/>
    </xf>
    <xf numFmtId="0" fontId="2" fillId="3" borderId="6" xfId="2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2" fillId="0" borderId="0" xfId="2" applyFont="1" applyAlignment="1">
      <alignment wrapText="1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/>
    </xf>
    <xf numFmtId="0" fontId="7" fillId="0" borderId="5" xfId="0" applyFont="1" applyBorder="1" applyAlignment="1">
      <alignment horizontal="center" vertical="justify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2" fontId="11" fillId="0" borderId="3" xfId="0" applyNumberFormat="1" applyFont="1" applyBorder="1" applyAlignment="1">
      <alignment horizontal="left" vertical="center" wrapText="1"/>
    </xf>
    <xf numFmtId="2" fontId="11" fillId="0" borderId="6" xfId="0" applyNumberFormat="1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6" fillId="0" borderId="2" xfId="0" applyNumberFormat="1" applyFont="1" applyBorder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49" fontId="6" fillId="0" borderId="2" xfId="3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4" fillId="0" borderId="5" xfId="3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/>
    </xf>
    <xf numFmtId="0" fontId="12" fillId="0" borderId="5" xfId="3" applyFont="1" applyBorder="1" applyAlignment="1">
      <alignment horizontal="center" vertical="top" wrapText="1"/>
    </xf>
    <xf numFmtId="0" fontId="2" fillId="0" borderId="1" xfId="2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1"/>
  <sheetViews>
    <sheetView tabSelected="1" view="pageBreakPreview" zoomScale="90" zoomScaleNormal="100" zoomScaleSheetLayoutView="90" workbookViewId="0">
      <selection activeCell="O9" sqref="O9"/>
    </sheetView>
  </sheetViews>
  <sheetFormatPr defaultRowHeight="15" x14ac:dyDescent="0.25"/>
  <cols>
    <col min="1" max="1" width="4.85546875" style="4" customWidth="1"/>
    <col min="2" max="2" width="13.85546875" style="4" customWidth="1"/>
    <col min="3" max="3" width="8.7109375" style="4" customWidth="1"/>
    <col min="4" max="4" width="12.42578125" style="4" customWidth="1"/>
    <col min="5" max="5" width="11.7109375" style="4" customWidth="1"/>
    <col min="6" max="6" width="10.42578125" style="4" customWidth="1"/>
    <col min="7" max="7" width="12.28515625" style="4" customWidth="1"/>
    <col min="8" max="8" width="17.7109375" style="4" customWidth="1"/>
    <col min="9" max="9" width="14" style="4" customWidth="1"/>
    <col min="10" max="10" width="12.42578125" style="4" customWidth="1"/>
    <col min="11" max="11" width="15.42578125" style="4" customWidth="1"/>
    <col min="12" max="12" width="14.28515625" style="4" customWidth="1"/>
    <col min="13" max="13" width="12.28515625" style="4" customWidth="1"/>
    <col min="14" max="14" width="13.85546875" style="4" customWidth="1"/>
    <col min="15" max="15" width="14.140625" style="4" customWidth="1"/>
    <col min="16" max="16" width="12.5703125" style="4" customWidth="1"/>
    <col min="17" max="17" width="13.7109375" style="4" customWidth="1"/>
    <col min="18" max="18" width="12" style="77" bestFit="1" customWidth="1"/>
    <col min="19" max="19" width="9.28515625" style="77" bestFit="1" customWidth="1"/>
    <col min="20" max="20" width="12" style="77" bestFit="1" customWidth="1"/>
    <col min="21" max="21" width="10" style="77" bestFit="1" customWidth="1"/>
    <col min="22" max="31" width="9.140625" style="77"/>
    <col min="32" max="16384" width="9.140625" style="4"/>
  </cols>
  <sheetData>
    <row r="1" spans="1:17" x14ac:dyDescent="0.25">
      <c r="N1" s="1" t="s">
        <v>6</v>
      </c>
    </row>
    <row r="2" spans="1:17" x14ac:dyDescent="0.25">
      <c r="N2" s="1" t="s">
        <v>3</v>
      </c>
    </row>
    <row r="3" spans="1:17" x14ac:dyDescent="0.25">
      <c r="N3" s="1" t="s">
        <v>4</v>
      </c>
    </row>
    <row r="4" spans="1:17" x14ac:dyDescent="0.25">
      <c r="N4" s="2" t="s">
        <v>5</v>
      </c>
    </row>
    <row r="5" spans="1:17" x14ac:dyDescent="0.25">
      <c r="N5" s="2" t="s">
        <v>70</v>
      </c>
    </row>
    <row r="8" spans="1:17" x14ac:dyDescent="0.25">
      <c r="J8" s="19" t="s">
        <v>26</v>
      </c>
      <c r="K8" s="9"/>
      <c r="L8" s="9"/>
      <c r="O8" s="9"/>
      <c r="P8" s="9"/>
    </row>
    <row r="9" spans="1:17" ht="15.75" x14ac:dyDescent="0.25">
      <c r="I9" s="139" t="s">
        <v>27</v>
      </c>
      <c r="J9" s="139"/>
      <c r="K9" s="139"/>
      <c r="L9" s="139"/>
      <c r="M9" s="18"/>
      <c r="N9" s="18"/>
      <c r="O9" s="18"/>
      <c r="P9" s="18"/>
      <c r="Q9" s="18"/>
    </row>
    <row r="10" spans="1:17" ht="15.75" x14ac:dyDescent="0.25">
      <c r="I10" s="140" t="s">
        <v>90</v>
      </c>
      <c r="J10" s="140"/>
      <c r="K10" s="140"/>
      <c r="L10" s="140"/>
      <c r="M10" s="18"/>
      <c r="N10" s="18"/>
      <c r="O10" s="18"/>
      <c r="P10" s="18"/>
    </row>
    <row r="13" spans="1:17" ht="19.5" customHeight="1" x14ac:dyDescent="0.25">
      <c r="A13" s="32" t="s">
        <v>0</v>
      </c>
      <c r="B13" s="117">
        <v>1200000</v>
      </c>
      <c r="C13" s="117"/>
      <c r="F13" s="117" t="s">
        <v>61</v>
      </c>
      <c r="G13" s="117"/>
      <c r="H13" s="117"/>
      <c r="I13" s="117"/>
      <c r="J13" s="117"/>
      <c r="K13" s="117"/>
      <c r="L13" s="117"/>
      <c r="M13" s="117"/>
      <c r="N13" s="21"/>
      <c r="O13" s="21"/>
      <c r="P13" s="129" t="s">
        <v>62</v>
      </c>
      <c r="Q13" s="129"/>
    </row>
    <row r="14" spans="1:17" ht="51" customHeight="1" x14ac:dyDescent="0.25">
      <c r="A14" s="32"/>
      <c r="B14" s="125" t="s">
        <v>28</v>
      </c>
      <c r="C14" s="125"/>
      <c r="F14" s="118" t="s">
        <v>35</v>
      </c>
      <c r="G14" s="118"/>
      <c r="H14" s="118"/>
      <c r="I14" s="118"/>
      <c r="J14" s="118"/>
      <c r="K14" s="118"/>
      <c r="L14" s="118"/>
      <c r="M14" s="118"/>
      <c r="N14" s="7"/>
      <c r="O14" s="7"/>
      <c r="P14" s="128" t="s">
        <v>33</v>
      </c>
      <c r="Q14" s="128"/>
    </row>
    <row r="15" spans="1:17" ht="15.75" x14ac:dyDescent="0.25">
      <c r="A15" s="32"/>
      <c r="B15" s="5"/>
      <c r="N15" s="21"/>
      <c r="O15" s="21"/>
      <c r="P15" s="22"/>
      <c r="Q15" s="22"/>
    </row>
    <row r="16" spans="1:17" ht="18.75" customHeight="1" x14ac:dyDescent="0.25">
      <c r="A16" s="32" t="s">
        <v>1</v>
      </c>
      <c r="B16" s="117">
        <v>1210000</v>
      </c>
      <c r="C16" s="117"/>
      <c r="F16" s="117" t="s">
        <v>61</v>
      </c>
      <c r="G16" s="117"/>
      <c r="H16" s="117"/>
      <c r="I16" s="117"/>
      <c r="J16" s="117"/>
      <c r="K16" s="117"/>
      <c r="L16" s="117"/>
      <c r="M16" s="117"/>
      <c r="N16" s="21"/>
      <c r="O16" s="21"/>
      <c r="P16" s="129" t="s">
        <v>62</v>
      </c>
      <c r="Q16" s="129"/>
    </row>
    <row r="17" spans="1:31" ht="51.75" customHeight="1" x14ac:dyDescent="0.25">
      <c r="A17" s="32"/>
      <c r="B17" s="125" t="s">
        <v>28</v>
      </c>
      <c r="C17" s="125"/>
      <c r="F17" s="118" t="s">
        <v>59</v>
      </c>
      <c r="G17" s="118"/>
      <c r="H17" s="118"/>
      <c r="I17" s="118"/>
      <c r="J17" s="118"/>
      <c r="K17" s="118"/>
      <c r="L17" s="118"/>
      <c r="M17" s="118"/>
      <c r="N17" s="7"/>
      <c r="O17" s="7"/>
      <c r="P17" s="128" t="s">
        <v>33</v>
      </c>
      <c r="Q17" s="128"/>
    </row>
    <row r="18" spans="1:31" ht="15.75" x14ac:dyDescent="0.25">
      <c r="A18" s="32"/>
      <c r="B18" s="5"/>
      <c r="P18" s="22"/>
      <c r="Q18" s="22"/>
    </row>
    <row r="19" spans="1:31" ht="18" customHeight="1" x14ac:dyDescent="0.25">
      <c r="A19" s="32" t="s">
        <v>2</v>
      </c>
      <c r="B19" s="117">
        <v>1217640</v>
      </c>
      <c r="C19" s="117"/>
      <c r="E19" s="131" t="s">
        <v>39</v>
      </c>
      <c r="F19" s="131"/>
      <c r="G19" s="10"/>
      <c r="H19" s="131" t="s">
        <v>40</v>
      </c>
      <c r="I19" s="131"/>
      <c r="J19" s="143" t="s">
        <v>25</v>
      </c>
      <c r="K19" s="143"/>
      <c r="L19" s="143"/>
      <c r="M19" s="143"/>
      <c r="N19" s="143"/>
      <c r="P19" s="126" t="s">
        <v>93</v>
      </c>
      <c r="Q19" s="127"/>
    </row>
    <row r="20" spans="1:31" ht="53.25" customHeight="1" x14ac:dyDescent="0.25">
      <c r="A20" s="32"/>
      <c r="B20" s="125" t="s">
        <v>28</v>
      </c>
      <c r="C20" s="125"/>
      <c r="E20" s="142" t="s">
        <v>37</v>
      </c>
      <c r="F20" s="142"/>
      <c r="G20" s="11"/>
      <c r="H20" s="141" t="s">
        <v>38</v>
      </c>
      <c r="I20" s="141"/>
      <c r="J20" s="144" t="s">
        <v>36</v>
      </c>
      <c r="K20" s="144"/>
      <c r="L20" s="144"/>
      <c r="M20" s="144"/>
      <c r="N20" s="144"/>
      <c r="P20" s="128" t="s">
        <v>34</v>
      </c>
      <c r="Q20" s="128"/>
    </row>
    <row r="21" spans="1:31" x14ac:dyDescent="0.25">
      <c r="A21" s="17"/>
    </row>
    <row r="22" spans="1:31" s="31" customFormat="1" ht="18.75" customHeight="1" x14ac:dyDescent="0.25">
      <c r="A22" s="23" t="s">
        <v>48</v>
      </c>
      <c r="B22" s="130" t="s">
        <v>41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</row>
    <row r="23" spans="1:31" s="31" customFormat="1" ht="15.75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78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</row>
    <row r="24" spans="1:31" s="31" customFormat="1" ht="15.75" x14ac:dyDescent="0.25">
      <c r="A24" s="25"/>
      <c r="B24" s="26" t="s">
        <v>14</v>
      </c>
      <c r="C24" s="116" t="s">
        <v>42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30"/>
      <c r="P24" s="30"/>
      <c r="Q24" s="30"/>
      <c r="R24" s="81"/>
      <c r="S24" s="80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</row>
    <row r="25" spans="1:31" s="31" customFormat="1" ht="15.75" x14ac:dyDescent="0.25">
      <c r="A25" s="25"/>
      <c r="B25" s="26">
        <v>1</v>
      </c>
      <c r="C25" s="145" t="s">
        <v>43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30"/>
      <c r="P25" s="30"/>
      <c r="Q25" s="30"/>
      <c r="R25" s="81"/>
      <c r="S25" s="80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</row>
    <row r="26" spans="1:31" s="31" customFormat="1" ht="13.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</row>
    <row r="27" spans="1:31" s="31" customFormat="1" ht="15.75" x14ac:dyDescent="0.25">
      <c r="A27" s="23" t="s">
        <v>49</v>
      </c>
      <c r="B27" s="27" t="s">
        <v>44</v>
      </c>
      <c r="C27" s="27"/>
      <c r="D27" s="27"/>
      <c r="E27" s="28" t="s">
        <v>45</v>
      </c>
      <c r="F27" s="28"/>
      <c r="G27" s="28"/>
      <c r="H27" s="28"/>
      <c r="I27" s="28"/>
      <c r="J27" s="28"/>
      <c r="K27" s="28"/>
      <c r="L27" s="28"/>
      <c r="M27" s="28"/>
      <c r="N27" s="65"/>
      <c r="O27" s="66"/>
      <c r="P27" s="66"/>
      <c r="Q27" s="66"/>
      <c r="R27" s="82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31" customFormat="1" ht="18.75" customHeight="1" x14ac:dyDescent="0.25">
      <c r="A28" s="67"/>
      <c r="B28" s="67"/>
      <c r="C28" s="67"/>
      <c r="D28" s="67"/>
      <c r="E28" s="6"/>
      <c r="F28" s="6"/>
      <c r="G28" s="6"/>
      <c r="H28" s="6"/>
      <c r="I28" s="6"/>
      <c r="J28" s="6"/>
      <c r="K28" s="6"/>
      <c r="L28" s="6"/>
      <c r="M28" s="3"/>
      <c r="N28" s="6"/>
      <c r="O28" s="6"/>
      <c r="P28" s="67"/>
      <c r="Q28" s="67"/>
      <c r="R28" s="82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</row>
    <row r="29" spans="1:31" s="31" customFormat="1" ht="15.75" x14ac:dyDescent="0.25">
      <c r="A29" s="29" t="s">
        <v>12</v>
      </c>
      <c r="B29" s="3" t="s">
        <v>47</v>
      </c>
      <c r="C29" s="68"/>
      <c r="D29" s="3"/>
      <c r="E29" s="3"/>
      <c r="F29" s="3"/>
      <c r="G29" s="3"/>
      <c r="H29" s="3"/>
      <c r="I29" s="3"/>
      <c r="J29" s="3"/>
      <c r="K29" s="3"/>
      <c r="L29" s="3"/>
      <c r="M29" s="67"/>
      <c r="N29" s="67"/>
      <c r="O29" s="67"/>
      <c r="P29" s="67"/>
      <c r="Q29" s="67"/>
      <c r="R29" s="82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</row>
    <row r="30" spans="1:31" s="31" customFormat="1" ht="9.75" customHeight="1" x14ac:dyDescent="0.25">
      <c r="A30" s="29"/>
      <c r="B30" s="3"/>
      <c r="C30" s="68"/>
      <c r="D30" s="3"/>
      <c r="E30" s="3"/>
      <c r="F30" s="3"/>
      <c r="G30" s="3"/>
      <c r="H30" s="3"/>
      <c r="I30" s="3"/>
      <c r="J30" s="3"/>
      <c r="K30" s="3"/>
      <c r="L30" s="3"/>
      <c r="M30" s="67"/>
      <c r="N30" s="67"/>
      <c r="O30" s="67"/>
      <c r="P30" s="67"/>
      <c r="Q30" s="67"/>
      <c r="R30" s="82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</row>
    <row r="31" spans="1:31" s="31" customFormat="1" ht="15.75" x14ac:dyDescent="0.25">
      <c r="A31" s="29"/>
      <c r="B31" s="26" t="s">
        <v>14</v>
      </c>
      <c r="C31" s="116" t="s">
        <v>50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82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</row>
    <row r="32" spans="1:31" s="31" customFormat="1" ht="15.75" x14ac:dyDescent="0.25">
      <c r="A32" s="29"/>
      <c r="B32" s="26">
        <v>1</v>
      </c>
      <c r="C32" s="94" t="s">
        <v>83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82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</row>
    <row r="33" spans="1:31" s="31" customFormat="1" ht="15.75" x14ac:dyDescent="0.25">
      <c r="A33" s="29"/>
      <c r="B33" s="26">
        <v>2</v>
      </c>
      <c r="C33" s="94" t="s">
        <v>84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82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</row>
    <row r="34" spans="1:31" s="31" customFormat="1" ht="11.25" customHeight="1" x14ac:dyDescent="0.25">
      <c r="A34" s="29"/>
      <c r="B34" s="3"/>
      <c r="C34" s="68"/>
      <c r="D34" s="3"/>
      <c r="E34" s="3"/>
      <c r="F34" s="3"/>
      <c r="G34" s="3"/>
      <c r="H34" s="3"/>
      <c r="I34" s="3"/>
      <c r="J34" s="3"/>
      <c r="K34" s="3"/>
      <c r="L34" s="3"/>
      <c r="M34" s="67"/>
      <c r="N34" s="67"/>
      <c r="O34" s="67"/>
      <c r="P34" s="67"/>
      <c r="Q34" s="67"/>
      <c r="R34" s="82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</row>
    <row r="35" spans="1:31" s="31" customFormat="1" ht="18" customHeight="1" x14ac:dyDescent="0.25">
      <c r="A35" s="32" t="s">
        <v>15</v>
      </c>
      <c r="B35" s="31" t="s">
        <v>52</v>
      </c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</row>
    <row r="36" spans="1:31" s="31" customFormat="1" ht="15.75" x14ac:dyDescent="0.25">
      <c r="A36" s="31" t="s">
        <v>65</v>
      </c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</row>
    <row r="37" spans="1:31" s="31" customFormat="1" ht="15.75" x14ac:dyDescent="0.25">
      <c r="B37" s="3"/>
      <c r="Q37" s="31" t="s">
        <v>51</v>
      </c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</row>
    <row r="38" spans="1:31" s="31" customFormat="1" ht="31.5" customHeight="1" x14ac:dyDescent="0.25">
      <c r="A38" s="137" t="s">
        <v>14</v>
      </c>
      <c r="B38" s="146" t="s">
        <v>74</v>
      </c>
      <c r="C38" s="147"/>
      <c r="D38" s="147"/>
      <c r="E38" s="147"/>
      <c r="F38" s="147"/>
      <c r="G38" s="147"/>
      <c r="H38" s="148"/>
      <c r="I38" s="104" t="s">
        <v>10</v>
      </c>
      <c r="J38" s="104"/>
      <c r="K38" s="104"/>
      <c r="L38" s="104" t="s">
        <v>53</v>
      </c>
      <c r="M38" s="104"/>
      <c r="N38" s="104"/>
      <c r="O38" s="104" t="s">
        <v>11</v>
      </c>
      <c r="P38" s="104"/>
      <c r="Q38" s="104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1:31" s="31" customFormat="1" ht="33.75" customHeight="1" x14ac:dyDescent="0.25">
      <c r="A39" s="138"/>
      <c r="B39" s="149"/>
      <c r="C39" s="150"/>
      <c r="D39" s="150"/>
      <c r="E39" s="150"/>
      <c r="F39" s="150"/>
      <c r="G39" s="150"/>
      <c r="H39" s="151"/>
      <c r="I39" s="37" t="s">
        <v>7</v>
      </c>
      <c r="J39" s="37" t="s">
        <v>8</v>
      </c>
      <c r="K39" s="37" t="s">
        <v>9</v>
      </c>
      <c r="L39" s="37" t="s">
        <v>7</v>
      </c>
      <c r="M39" s="40" t="s">
        <v>8</v>
      </c>
      <c r="N39" s="37" t="s">
        <v>9</v>
      </c>
      <c r="O39" s="42" t="s">
        <v>7</v>
      </c>
      <c r="P39" s="37" t="s">
        <v>8</v>
      </c>
      <c r="Q39" s="37" t="s">
        <v>9</v>
      </c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</row>
    <row r="40" spans="1:31" s="31" customFormat="1" ht="15.75" x14ac:dyDescent="0.25">
      <c r="A40" s="43">
        <v>1</v>
      </c>
      <c r="B40" s="104">
        <v>2</v>
      </c>
      <c r="C40" s="104"/>
      <c r="D40" s="104"/>
      <c r="E40" s="104"/>
      <c r="F40" s="104"/>
      <c r="G40" s="104"/>
      <c r="H40" s="104"/>
      <c r="I40" s="37">
        <v>3</v>
      </c>
      <c r="J40" s="37">
        <v>4</v>
      </c>
      <c r="K40" s="37">
        <v>5</v>
      </c>
      <c r="L40" s="37">
        <v>6</v>
      </c>
      <c r="M40" s="40">
        <v>7</v>
      </c>
      <c r="N40" s="40">
        <v>8</v>
      </c>
      <c r="O40" s="37">
        <v>9</v>
      </c>
      <c r="P40" s="37">
        <v>10</v>
      </c>
      <c r="Q40" s="37">
        <v>11</v>
      </c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</row>
    <row r="41" spans="1:31" s="31" customFormat="1" ht="48" customHeight="1" x14ac:dyDescent="0.25">
      <c r="A41" s="15">
        <v>1</v>
      </c>
      <c r="B41" s="153" t="s">
        <v>105</v>
      </c>
      <c r="C41" s="154"/>
      <c r="D41" s="154"/>
      <c r="E41" s="154"/>
      <c r="F41" s="154"/>
      <c r="G41" s="154"/>
      <c r="H41" s="155"/>
      <c r="I41" s="36">
        <f>I66</f>
        <v>8881289.6400000006</v>
      </c>
      <c r="J41" s="37"/>
      <c r="K41" s="36">
        <f>I41</f>
        <v>8881289.6400000006</v>
      </c>
      <c r="L41" s="36">
        <f>L66</f>
        <v>3750515.31</v>
      </c>
      <c r="M41" s="38"/>
      <c r="N41" s="38">
        <f>L41</f>
        <v>3750515.31</v>
      </c>
      <c r="O41" s="36">
        <f>L41-I41</f>
        <v>-5130774.33</v>
      </c>
      <c r="P41" s="37"/>
      <c r="Q41" s="36">
        <f>O41</f>
        <v>-5130774.33</v>
      </c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</row>
    <row r="42" spans="1:31" s="31" customFormat="1" ht="33.75" customHeight="1" x14ac:dyDescent="0.25">
      <c r="A42" s="15">
        <v>2</v>
      </c>
      <c r="B42" s="156" t="s">
        <v>106</v>
      </c>
      <c r="C42" s="107"/>
      <c r="D42" s="107"/>
      <c r="E42" s="107"/>
      <c r="F42" s="107"/>
      <c r="G42" s="107"/>
      <c r="H42" s="108"/>
      <c r="I42" s="36">
        <f>I75</f>
        <v>550000</v>
      </c>
      <c r="J42" s="36"/>
      <c r="K42" s="36">
        <f>I42+J42</f>
        <v>550000</v>
      </c>
      <c r="L42" s="36">
        <f>L75</f>
        <v>230506.97</v>
      </c>
      <c r="M42" s="36"/>
      <c r="N42" s="36">
        <f>L42+M42</f>
        <v>230506.97</v>
      </c>
      <c r="O42" s="36">
        <f>L42-I42</f>
        <v>-319493.03000000003</v>
      </c>
      <c r="P42" s="36"/>
      <c r="Q42" s="36">
        <f>N42-K42</f>
        <v>-319493.03000000003</v>
      </c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</row>
    <row r="43" spans="1:31" s="69" customFormat="1" ht="20.25" customHeight="1" x14ac:dyDescent="0.25">
      <c r="A43" s="41"/>
      <c r="B43" s="134" t="s">
        <v>13</v>
      </c>
      <c r="C43" s="135"/>
      <c r="D43" s="135"/>
      <c r="E43" s="135"/>
      <c r="F43" s="135"/>
      <c r="G43" s="135"/>
      <c r="H43" s="132"/>
      <c r="I43" s="39">
        <f>I41+I42</f>
        <v>9431289.6400000006</v>
      </c>
      <c r="J43" s="39">
        <f>J42</f>
        <v>0</v>
      </c>
      <c r="K43" s="39">
        <f>I43+J43</f>
        <v>9431289.6400000006</v>
      </c>
      <c r="L43" s="39">
        <f>L41+L42</f>
        <v>3981022.2800000003</v>
      </c>
      <c r="M43" s="39">
        <f>M42</f>
        <v>0</v>
      </c>
      <c r="N43" s="39">
        <f>L43+M43</f>
        <v>3981022.2800000003</v>
      </c>
      <c r="O43" s="39">
        <f>L43-I43</f>
        <v>-5450267.3600000003</v>
      </c>
      <c r="P43" s="39">
        <f>M43-J43</f>
        <v>0</v>
      </c>
      <c r="Q43" s="39">
        <f>N43-K43</f>
        <v>-5450267.3600000003</v>
      </c>
      <c r="R43" s="83"/>
      <c r="S43" s="83">
        <f>L43/I43*100</f>
        <v>42.210794408388033</v>
      </c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</row>
    <row r="44" spans="1:31" s="31" customFormat="1" ht="21.75" customHeight="1" x14ac:dyDescent="0.25">
      <c r="A44" s="64" t="s">
        <v>63</v>
      </c>
      <c r="B44" s="7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</row>
    <row r="45" spans="1:31" s="31" customFormat="1" ht="15.75" customHeight="1" x14ac:dyDescent="0.25">
      <c r="A45" s="64"/>
      <c r="B45" s="7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</row>
    <row r="46" spans="1:31" s="31" customFormat="1" ht="18" customHeight="1" x14ac:dyDescent="0.25">
      <c r="B46" s="37" t="s">
        <v>14</v>
      </c>
      <c r="C46" s="101" t="s">
        <v>64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</row>
    <row r="47" spans="1:31" s="31" customFormat="1" ht="15.75" x14ac:dyDescent="0.25">
      <c r="B47" s="37">
        <v>1</v>
      </c>
      <c r="C47" s="101">
        <v>2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</row>
    <row r="48" spans="1:31" s="31" customFormat="1" ht="30.75" customHeight="1" x14ac:dyDescent="0.25">
      <c r="B48" s="15">
        <v>1</v>
      </c>
      <c r="C48" s="99" t="s">
        <v>95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</row>
    <row r="49" spans="1:31" s="31" customFormat="1" ht="31.5" customHeight="1" x14ac:dyDescent="0.25">
      <c r="B49" s="15">
        <v>2</v>
      </c>
      <c r="C49" s="99" t="s">
        <v>94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</row>
    <row r="50" spans="1:31" s="31" customFormat="1" ht="15.75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</row>
    <row r="51" spans="1:31" s="31" customFormat="1" ht="15.75" x14ac:dyDescent="0.25">
      <c r="A51" s="32" t="s">
        <v>46</v>
      </c>
      <c r="B51" s="33" t="s">
        <v>54</v>
      </c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</row>
    <row r="52" spans="1:31" s="31" customFormat="1" ht="15.75" x14ac:dyDescent="0.25">
      <c r="B52" s="3"/>
      <c r="Q52" s="31" t="s">
        <v>51</v>
      </c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</row>
    <row r="53" spans="1:31" s="31" customFormat="1" ht="35.25" customHeight="1" x14ac:dyDescent="0.25">
      <c r="A53" s="104" t="s">
        <v>14</v>
      </c>
      <c r="B53" s="104" t="s">
        <v>16</v>
      </c>
      <c r="C53" s="104"/>
      <c r="D53" s="104"/>
      <c r="E53" s="104"/>
      <c r="F53" s="104"/>
      <c r="G53" s="104"/>
      <c r="H53" s="104"/>
      <c r="I53" s="104" t="s">
        <v>10</v>
      </c>
      <c r="J53" s="104"/>
      <c r="K53" s="104"/>
      <c r="L53" s="104" t="s">
        <v>53</v>
      </c>
      <c r="M53" s="104"/>
      <c r="N53" s="104"/>
      <c r="O53" s="104" t="s">
        <v>11</v>
      </c>
      <c r="P53" s="104"/>
      <c r="Q53" s="104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</row>
    <row r="54" spans="1:31" s="31" customFormat="1" ht="33" customHeight="1" x14ac:dyDescent="0.25">
      <c r="A54" s="104"/>
      <c r="B54" s="104"/>
      <c r="C54" s="104"/>
      <c r="D54" s="104"/>
      <c r="E54" s="104"/>
      <c r="F54" s="104"/>
      <c r="G54" s="104"/>
      <c r="H54" s="104"/>
      <c r="I54" s="37" t="s">
        <v>7</v>
      </c>
      <c r="J54" s="37" t="s">
        <v>8</v>
      </c>
      <c r="K54" s="37" t="s">
        <v>9</v>
      </c>
      <c r="L54" s="37" t="s">
        <v>7</v>
      </c>
      <c r="M54" s="37" t="s">
        <v>8</v>
      </c>
      <c r="N54" s="37" t="s">
        <v>9</v>
      </c>
      <c r="O54" s="37" t="s">
        <v>7</v>
      </c>
      <c r="P54" s="37" t="s">
        <v>8</v>
      </c>
      <c r="Q54" s="37" t="s">
        <v>9</v>
      </c>
      <c r="R54" s="80"/>
      <c r="S54" s="80"/>
      <c r="T54" s="80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</row>
    <row r="55" spans="1:31" s="31" customFormat="1" ht="18" customHeight="1" x14ac:dyDescent="0.25">
      <c r="A55" s="15">
        <v>1</v>
      </c>
      <c r="B55" s="101">
        <v>2</v>
      </c>
      <c r="C55" s="102"/>
      <c r="D55" s="102"/>
      <c r="E55" s="102"/>
      <c r="F55" s="102"/>
      <c r="G55" s="102"/>
      <c r="H55" s="106"/>
      <c r="I55" s="37">
        <v>3</v>
      </c>
      <c r="J55" s="37">
        <v>4</v>
      </c>
      <c r="K55" s="37">
        <v>5</v>
      </c>
      <c r="L55" s="37">
        <v>6</v>
      </c>
      <c r="M55" s="37">
        <v>7</v>
      </c>
      <c r="N55" s="37">
        <v>8</v>
      </c>
      <c r="O55" s="37">
        <v>9</v>
      </c>
      <c r="P55" s="37">
        <v>10</v>
      </c>
      <c r="Q55" s="37">
        <v>11</v>
      </c>
      <c r="R55" s="80"/>
      <c r="S55" s="80"/>
      <c r="T55" s="80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</row>
    <row r="56" spans="1:31" s="31" customFormat="1" ht="31.5" customHeight="1" x14ac:dyDescent="0.25">
      <c r="A56" s="15">
        <v>1</v>
      </c>
      <c r="B56" s="105" t="s">
        <v>75</v>
      </c>
      <c r="C56" s="105"/>
      <c r="D56" s="105"/>
      <c r="E56" s="105"/>
      <c r="F56" s="105"/>
      <c r="G56" s="105"/>
      <c r="H56" s="105"/>
      <c r="I56" s="47">
        <f>I66+I75</f>
        <v>9431289.6400000006</v>
      </c>
      <c r="J56" s="47"/>
      <c r="K56" s="14">
        <f>I56+J56</f>
        <v>9431289.6400000006</v>
      </c>
      <c r="L56" s="46">
        <f>L43</f>
        <v>3981022.2800000003</v>
      </c>
      <c r="M56" s="46"/>
      <c r="N56" s="14">
        <f>L56+M56</f>
        <v>3981022.2800000003</v>
      </c>
      <c r="O56" s="14">
        <f>L56-I56</f>
        <v>-5450267.3600000003</v>
      </c>
      <c r="P56" s="46"/>
      <c r="Q56" s="14">
        <f>O56+P56</f>
        <v>-5450267.3600000003</v>
      </c>
      <c r="R56" s="80"/>
      <c r="S56" s="84"/>
      <c r="T56" s="85">
        <f>N57/K57*100</f>
        <v>42.210794408388033</v>
      </c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</row>
    <row r="57" spans="1:31" s="69" customFormat="1" ht="15.75" x14ac:dyDescent="0.25">
      <c r="A57" s="41"/>
      <c r="B57" s="152" t="s">
        <v>13</v>
      </c>
      <c r="C57" s="152"/>
      <c r="D57" s="152"/>
      <c r="E57" s="152"/>
      <c r="F57" s="152"/>
      <c r="G57" s="152"/>
      <c r="H57" s="152"/>
      <c r="I57" s="35">
        <f t="shared" ref="I57:N57" si="0">SUM(I56:I56)</f>
        <v>9431289.6400000006</v>
      </c>
      <c r="J57" s="35">
        <f t="shared" si="0"/>
        <v>0</v>
      </c>
      <c r="K57" s="35">
        <f t="shared" si="0"/>
        <v>9431289.6400000006</v>
      </c>
      <c r="L57" s="35">
        <f t="shared" si="0"/>
        <v>3981022.2800000003</v>
      </c>
      <c r="M57" s="35">
        <f t="shared" si="0"/>
        <v>0</v>
      </c>
      <c r="N57" s="35">
        <f t="shared" si="0"/>
        <v>3981022.2800000003</v>
      </c>
      <c r="O57" s="35">
        <f>L57-I57</f>
        <v>-5450267.3600000003</v>
      </c>
      <c r="P57" s="35">
        <f>M57-J57</f>
        <v>0</v>
      </c>
      <c r="Q57" s="35">
        <f>N57-K57</f>
        <v>-5450267.3600000003</v>
      </c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</row>
    <row r="58" spans="1:31" s="31" customFormat="1" ht="15.75" x14ac:dyDescent="0.25"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</row>
    <row r="59" spans="1:31" s="31" customFormat="1" ht="15.75" x14ac:dyDescent="0.25">
      <c r="A59" s="32" t="s">
        <v>55</v>
      </c>
      <c r="B59" s="3" t="s">
        <v>56</v>
      </c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 s="31" customFormat="1" ht="15.75" x14ac:dyDescent="0.25">
      <c r="A60" s="109" t="s">
        <v>66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</row>
    <row r="61" spans="1:31" s="31" customFormat="1" ht="47.25" customHeight="1" x14ac:dyDescent="0.25">
      <c r="A61" s="104" t="s">
        <v>14</v>
      </c>
      <c r="B61" s="106" t="s">
        <v>19</v>
      </c>
      <c r="C61" s="104"/>
      <c r="D61" s="104"/>
      <c r="E61" s="104"/>
      <c r="F61" s="104"/>
      <c r="G61" s="104" t="s">
        <v>17</v>
      </c>
      <c r="H61" s="104" t="s">
        <v>18</v>
      </c>
      <c r="I61" s="104" t="s">
        <v>10</v>
      </c>
      <c r="J61" s="104"/>
      <c r="K61" s="104"/>
      <c r="L61" s="104" t="s">
        <v>57</v>
      </c>
      <c r="M61" s="104"/>
      <c r="N61" s="104"/>
      <c r="O61" s="104" t="s">
        <v>11</v>
      </c>
      <c r="P61" s="104"/>
      <c r="Q61" s="104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</row>
    <row r="62" spans="1:31" s="31" customFormat="1" ht="30.75" customHeight="1" x14ac:dyDescent="0.25">
      <c r="A62" s="104"/>
      <c r="B62" s="106"/>
      <c r="C62" s="104"/>
      <c r="D62" s="104"/>
      <c r="E62" s="104"/>
      <c r="F62" s="104"/>
      <c r="G62" s="104"/>
      <c r="H62" s="104"/>
      <c r="I62" s="37" t="s">
        <v>7</v>
      </c>
      <c r="J62" s="37" t="s">
        <v>8</v>
      </c>
      <c r="K62" s="37" t="s">
        <v>9</v>
      </c>
      <c r="L62" s="37" t="s">
        <v>7</v>
      </c>
      <c r="M62" s="37" t="s">
        <v>8</v>
      </c>
      <c r="N62" s="37" t="s">
        <v>9</v>
      </c>
      <c r="O62" s="37" t="s">
        <v>7</v>
      </c>
      <c r="P62" s="37" t="s">
        <v>8</v>
      </c>
      <c r="Q62" s="37" t="s">
        <v>9</v>
      </c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</row>
    <row r="63" spans="1:31" s="31" customFormat="1" ht="17.25" customHeight="1" x14ac:dyDescent="0.25">
      <c r="A63" s="37">
        <v>1</v>
      </c>
      <c r="B63" s="106">
        <v>2</v>
      </c>
      <c r="C63" s="104"/>
      <c r="D63" s="104"/>
      <c r="E63" s="104"/>
      <c r="F63" s="104"/>
      <c r="G63" s="37">
        <v>3</v>
      </c>
      <c r="H63" s="37">
        <v>4</v>
      </c>
      <c r="I63" s="37">
        <v>5</v>
      </c>
      <c r="J63" s="37">
        <v>6</v>
      </c>
      <c r="K63" s="37">
        <v>7</v>
      </c>
      <c r="L63" s="37">
        <v>8</v>
      </c>
      <c r="M63" s="37">
        <v>9</v>
      </c>
      <c r="N63" s="37">
        <v>10</v>
      </c>
      <c r="O63" s="37">
        <v>11</v>
      </c>
      <c r="P63" s="37">
        <v>12</v>
      </c>
      <c r="Q63" s="37">
        <v>13</v>
      </c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</row>
    <row r="64" spans="1:31" s="31" customFormat="1" ht="15.75" x14ac:dyDescent="0.25">
      <c r="A64" s="15"/>
      <c r="B64" s="132" t="str">
        <f>C32</f>
        <v xml:space="preserve">Завдання 1. Відшкодування частини прийнятних витрат ОСББ та частини витрат, що пов'язані з видатками на придбання матеріалів та обладнання на впровадження заходів з енергоефективності </v>
      </c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</row>
    <row r="65" spans="1:31" s="31" customFormat="1" ht="15.75" x14ac:dyDescent="0.25">
      <c r="A65" s="15"/>
      <c r="B65" s="98" t="s">
        <v>29</v>
      </c>
      <c r="C65" s="157"/>
      <c r="D65" s="157"/>
      <c r="E65" s="157"/>
      <c r="F65" s="157"/>
      <c r="G65" s="8"/>
      <c r="H65" s="8"/>
      <c r="I65" s="72"/>
      <c r="J65" s="72"/>
      <c r="K65" s="72"/>
      <c r="L65" s="72"/>
      <c r="M65" s="72"/>
      <c r="N65" s="72"/>
      <c r="O65" s="72"/>
      <c r="P65" s="72"/>
      <c r="Q65" s="72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</row>
    <row r="66" spans="1:31" s="31" customFormat="1" ht="33" customHeight="1" x14ac:dyDescent="0.25">
      <c r="A66" s="15">
        <v>1</v>
      </c>
      <c r="B66" s="119" t="s">
        <v>76</v>
      </c>
      <c r="C66" s="119"/>
      <c r="D66" s="119"/>
      <c r="E66" s="119"/>
      <c r="F66" s="120"/>
      <c r="G66" s="13" t="s">
        <v>60</v>
      </c>
      <c r="H66" s="13" t="s">
        <v>23</v>
      </c>
      <c r="I66" s="14">
        <f>911400+2620384+5632662-283156.36</f>
        <v>8881289.6400000006</v>
      </c>
      <c r="J66" s="14"/>
      <c r="K66" s="14">
        <f>I66+J66</f>
        <v>8881289.6400000006</v>
      </c>
      <c r="L66" s="48">
        <f>3750515.31</f>
        <v>3750515.31</v>
      </c>
      <c r="M66" s="14"/>
      <c r="N66" s="14">
        <f>L66</f>
        <v>3750515.31</v>
      </c>
      <c r="O66" s="14">
        <f>L66-I66</f>
        <v>-5130774.33</v>
      </c>
      <c r="P66" s="14"/>
      <c r="Q66" s="14">
        <f>O66</f>
        <v>-5130774.33</v>
      </c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</row>
    <row r="67" spans="1:31" s="31" customFormat="1" ht="15.75" x14ac:dyDescent="0.25">
      <c r="A67" s="15"/>
      <c r="B67" s="97" t="s">
        <v>30</v>
      </c>
      <c r="C67" s="97"/>
      <c r="D67" s="97"/>
      <c r="E67" s="97"/>
      <c r="F67" s="98"/>
      <c r="G67" s="13"/>
      <c r="H67" s="13"/>
      <c r="I67" s="15"/>
      <c r="J67" s="15"/>
      <c r="K67" s="15"/>
      <c r="L67" s="15"/>
      <c r="M67" s="15"/>
      <c r="N67" s="15"/>
      <c r="O67" s="15"/>
      <c r="P67" s="15"/>
      <c r="Q67" s="15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</row>
    <row r="68" spans="1:31" s="31" customFormat="1" ht="81.75" customHeight="1" x14ac:dyDescent="0.25">
      <c r="A68" s="15">
        <v>1</v>
      </c>
      <c r="B68" s="136" t="s">
        <v>79</v>
      </c>
      <c r="C68" s="119"/>
      <c r="D68" s="119"/>
      <c r="E68" s="119"/>
      <c r="F68" s="120"/>
      <c r="G68" s="13" t="s">
        <v>21</v>
      </c>
      <c r="H68" s="13" t="s">
        <v>82</v>
      </c>
      <c r="I68" s="15">
        <f>1+1+2</f>
        <v>4</v>
      </c>
      <c r="J68" s="15"/>
      <c r="K68" s="15">
        <f>I68</f>
        <v>4</v>
      </c>
      <c r="L68" s="15">
        <v>3</v>
      </c>
      <c r="M68" s="20"/>
      <c r="N68" s="15">
        <f>L68</f>
        <v>3</v>
      </c>
      <c r="O68" s="56">
        <f>L68-I68</f>
        <v>-1</v>
      </c>
      <c r="P68" s="56"/>
      <c r="Q68" s="56">
        <f>O68</f>
        <v>-1</v>
      </c>
      <c r="R68" s="79"/>
      <c r="S68" s="79"/>
      <c r="T68" s="79" t="s">
        <v>73</v>
      </c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</row>
    <row r="69" spans="1:31" s="31" customFormat="1" ht="15.75" x14ac:dyDescent="0.25">
      <c r="A69" s="15"/>
      <c r="B69" s="97" t="s">
        <v>31</v>
      </c>
      <c r="C69" s="97"/>
      <c r="D69" s="97"/>
      <c r="E69" s="97"/>
      <c r="F69" s="98"/>
      <c r="G69" s="13"/>
      <c r="H69" s="13"/>
      <c r="I69" s="15"/>
      <c r="J69" s="15"/>
      <c r="K69" s="15"/>
      <c r="L69" s="15"/>
      <c r="M69" s="15"/>
      <c r="N69" s="15"/>
      <c r="O69" s="15"/>
      <c r="P69" s="15"/>
      <c r="Q69" s="15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</row>
    <row r="70" spans="1:31" s="31" customFormat="1" ht="18" customHeight="1" x14ac:dyDescent="0.25">
      <c r="A70" s="15">
        <v>1</v>
      </c>
      <c r="B70" s="107" t="s">
        <v>80</v>
      </c>
      <c r="C70" s="107"/>
      <c r="D70" s="107"/>
      <c r="E70" s="107"/>
      <c r="F70" s="108"/>
      <c r="G70" s="13" t="s">
        <v>22</v>
      </c>
      <c r="H70" s="13" t="s">
        <v>24</v>
      </c>
      <c r="I70" s="14">
        <f>I66/I68</f>
        <v>2220322.41</v>
      </c>
      <c r="J70" s="14"/>
      <c r="K70" s="14">
        <f>I70</f>
        <v>2220322.41</v>
      </c>
      <c r="L70" s="14">
        <f>L66/L68</f>
        <v>1250171.77</v>
      </c>
      <c r="M70" s="14"/>
      <c r="N70" s="14">
        <f>L70</f>
        <v>1250171.77</v>
      </c>
      <c r="O70" s="14">
        <f>L70-I70</f>
        <v>-970150.64000000013</v>
      </c>
      <c r="P70" s="14"/>
      <c r="Q70" s="14">
        <f>O70</f>
        <v>-970150.64000000013</v>
      </c>
      <c r="R70" s="86"/>
      <c r="S70" s="87">
        <f>25</f>
        <v>25</v>
      </c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</row>
    <row r="71" spans="1:31" s="31" customFormat="1" ht="15.75" x14ac:dyDescent="0.25">
      <c r="A71" s="15"/>
      <c r="B71" s="97" t="s">
        <v>32</v>
      </c>
      <c r="C71" s="97"/>
      <c r="D71" s="97"/>
      <c r="E71" s="97"/>
      <c r="F71" s="98"/>
      <c r="G71" s="13"/>
      <c r="H71" s="13"/>
      <c r="I71" s="12"/>
      <c r="J71" s="16"/>
      <c r="K71" s="15"/>
      <c r="L71" s="15"/>
      <c r="M71" s="15"/>
      <c r="N71" s="15"/>
      <c r="O71" s="15"/>
      <c r="P71" s="15"/>
      <c r="Q71" s="15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</row>
    <row r="72" spans="1:31" s="31" customFormat="1" ht="81" customHeight="1" x14ac:dyDescent="0.25">
      <c r="A72" s="15">
        <v>1</v>
      </c>
      <c r="B72" s="95" t="s">
        <v>81</v>
      </c>
      <c r="C72" s="95"/>
      <c r="D72" s="95"/>
      <c r="E72" s="95"/>
      <c r="F72" s="96"/>
      <c r="G72" s="13" t="s">
        <v>72</v>
      </c>
      <c r="H72" s="13" t="s">
        <v>24</v>
      </c>
      <c r="I72" s="53">
        <v>100</v>
      </c>
      <c r="J72" s="45"/>
      <c r="K72" s="54">
        <f>I72</f>
        <v>100</v>
      </c>
      <c r="L72" s="61">
        <f>L66/I66*100</f>
        <v>42.229399805949804</v>
      </c>
      <c r="M72" s="55"/>
      <c r="N72" s="54">
        <f>L72</f>
        <v>42.229399805949804</v>
      </c>
      <c r="O72" s="14">
        <f>L72-I72</f>
        <v>-57.770600194050196</v>
      </c>
      <c r="P72" s="54"/>
      <c r="Q72" s="54">
        <f>O72</f>
        <v>-57.770600194050196</v>
      </c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</row>
    <row r="73" spans="1:31" s="31" customFormat="1" ht="15.75" x14ac:dyDescent="0.25">
      <c r="A73" s="72"/>
      <c r="B73" s="134" t="str">
        <f>C33</f>
        <v>Завдання 2. Відшкодування частини вартості прийнятного обладнання, а саме виключно сонячних електростанцій (СЕС) на впровадження заходів з енергоефективності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2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</row>
    <row r="74" spans="1:31" s="31" customFormat="1" ht="15.75" x14ac:dyDescent="0.25">
      <c r="A74" s="72"/>
      <c r="B74" s="97" t="s">
        <v>29</v>
      </c>
      <c r="C74" s="97"/>
      <c r="D74" s="97"/>
      <c r="E74" s="97"/>
      <c r="F74" s="98"/>
      <c r="G74" s="8"/>
      <c r="H74" s="8"/>
      <c r="I74" s="72"/>
      <c r="J74" s="72"/>
      <c r="K74" s="72"/>
      <c r="L74" s="72"/>
      <c r="M74" s="72"/>
      <c r="N74" s="72"/>
      <c r="O74" s="72"/>
      <c r="P74" s="72"/>
      <c r="Q74" s="72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</row>
    <row r="75" spans="1:31" s="31" customFormat="1" ht="33.75" customHeight="1" x14ac:dyDescent="0.25">
      <c r="A75" s="15">
        <v>1</v>
      </c>
      <c r="B75" s="119" t="s">
        <v>85</v>
      </c>
      <c r="C75" s="119"/>
      <c r="D75" s="119"/>
      <c r="E75" s="119"/>
      <c r="F75" s="120"/>
      <c r="G75" s="13" t="s">
        <v>60</v>
      </c>
      <c r="H75" s="13" t="s">
        <v>23</v>
      </c>
      <c r="I75" s="14">
        <f>600000-50000</f>
        <v>550000</v>
      </c>
      <c r="J75" s="14"/>
      <c r="K75" s="14">
        <f>I75+J75</f>
        <v>550000</v>
      </c>
      <c r="L75" s="48">
        <v>230506.97</v>
      </c>
      <c r="M75" s="14"/>
      <c r="N75" s="14">
        <f>L75</f>
        <v>230506.97</v>
      </c>
      <c r="O75" s="14">
        <f>L75-I75</f>
        <v>-319493.03000000003</v>
      </c>
      <c r="P75" s="14"/>
      <c r="Q75" s="14">
        <f>O75</f>
        <v>-319493.03000000003</v>
      </c>
      <c r="R75" s="79"/>
      <c r="S75" s="79">
        <f>911400+2620384+5632662-283156.36</f>
        <v>8881289.6400000006</v>
      </c>
      <c r="T75" s="88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</row>
    <row r="76" spans="1:31" s="31" customFormat="1" ht="20.25" customHeight="1" x14ac:dyDescent="0.25">
      <c r="A76" s="15"/>
      <c r="B76" s="97" t="s">
        <v>30</v>
      </c>
      <c r="C76" s="97"/>
      <c r="D76" s="97"/>
      <c r="E76" s="97"/>
      <c r="F76" s="98"/>
      <c r="G76" s="13"/>
      <c r="H76" s="13"/>
      <c r="I76" s="15"/>
      <c r="J76" s="15"/>
      <c r="K76" s="15"/>
      <c r="L76" s="15"/>
      <c r="M76" s="15"/>
      <c r="N76" s="15"/>
      <c r="O76" s="15"/>
      <c r="P76" s="15"/>
      <c r="Q76" s="15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</row>
    <row r="77" spans="1:31" s="31" customFormat="1" ht="64.5" customHeight="1" x14ac:dyDescent="0.25">
      <c r="A77" s="15">
        <v>1</v>
      </c>
      <c r="B77" s="136" t="s">
        <v>86</v>
      </c>
      <c r="C77" s="119"/>
      <c r="D77" s="119"/>
      <c r="E77" s="119"/>
      <c r="F77" s="120"/>
      <c r="G77" s="13" t="s">
        <v>21</v>
      </c>
      <c r="H77" s="13" t="s">
        <v>82</v>
      </c>
      <c r="I77" s="15">
        <v>2</v>
      </c>
      <c r="J77" s="15"/>
      <c r="K77" s="15">
        <f>I77</f>
        <v>2</v>
      </c>
      <c r="L77" s="15">
        <v>1</v>
      </c>
      <c r="M77" s="20"/>
      <c r="N77" s="15">
        <f>L77</f>
        <v>1</v>
      </c>
      <c r="O77" s="56">
        <f>L77-I77</f>
        <v>-1</v>
      </c>
      <c r="P77" s="56"/>
      <c r="Q77" s="56">
        <f>O77</f>
        <v>-1</v>
      </c>
      <c r="R77" s="79"/>
      <c r="S77" s="79">
        <v>2</v>
      </c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</row>
    <row r="78" spans="1:31" s="31" customFormat="1" ht="15.75" x14ac:dyDescent="0.25">
      <c r="A78" s="15"/>
      <c r="B78" s="97" t="s">
        <v>31</v>
      </c>
      <c r="C78" s="97"/>
      <c r="D78" s="97"/>
      <c r="E78" s="97"/>
      <c r="F78" s="98"/>
      <c r="G78" s="13"/>
      <c r="H78" s="13"/>
      <c r="I78" s="15"/>
      <c r="J78" s="15"/>
      <c r="K78" s="15"/>
      <c r="L78" s="15"/>
      <c r="M78" s="15"/>
      <c r="N78" s="15"/>
      <c r="O78" s="15"/>
      <c r="P78" s="15"/>
      <c r="Q78" s="15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</row>
    <row r="79" spans="1:31" s="31" customFormat="1" ht="36" customHeight="1" x14ac:dyDescent="0.25">
      <c r="A79" s="15">
        <v>1</v>
      </c>
      <c r="B79" s="107" t="s">
        <v>87</v>
      </c>
      <c r="C79" s="107"/>
      <c r="D79" s="107"/>
      <c r="E79" s="107"/>
      <c r="F79" s="108"/>
      <c r="G79" s="13" t="s">
        <v>22</v>
      </c>
      <c r="H79" s="13" t="s">
        <v>24</v>
      </c>
      <c r="I79" s="14">
        <f>I75/I77</f>
        <v>275000</v>
      </c>
      <c r="J79" s="14"/>
      <c r="K79" s="14">
        <f>I79</f>
        <v>275000</v>
      </c>
      <c r="L79" s="14">
        <f>L75/L77</f>
        <v>230506.97</v>
      </c>
      <c r="M79" s="14"/>
      <c r="N79" s="14">
        <f>L79</f>
        <v>230506.97</v>
      </c>
      <c r="O79" s="14">
        <f>L79-I79</f>
        <v>-44493.03</v>
      </c>
      <c r="P79" s="14"/>
      <c r="Q79" s="14">
        <f>O79</f>
        <v>-44493.03</v>
      </c>
      <c r="R79" s="86" t="e">
        <f>153.3/#REF!</f>
        <v>#REF!</v>
      </c>
      <c r="S79" s="79">
        <v>15</v>
      </c>
      <c r="T79" s="87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</row>
    <row r="80" spans="1:31" s="31" customFormat="1" ht="15.75" x14ac:dyDescent="0.25">
      <c r="A80" s="15"/>
      <c r="B80" s="97" t="s">
        <v>32</v>
      </c>
      <c r="C80" s="97"/>
      <c r="D80" s="97"/>
      <c r="E80" s="97"/>
      <c r="F80" s="98"/>
      <c r="G80" s="13"/>
      <c r="H80" s="13"/>
      <c r="I80" s="12"/>
      <c r="J80" s="16"/>
      <c r="K80" s="15"/>
      <c r="L80" s="15"/>
      <c r="M80" s="15"/>
      <c r="N80" s="15"/>
      <c r="O80" s="15"/>
      <c r="P80" s="15"/>
      <c r="Q80" s="15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</row>
    <row r="81" spans="1:31" s="31" customFormat="1" ht="49.5" customHeight="1" x14ac:dyDescent="0.25">
      <c r="A81" s="15">
        <v>1</v>
      </c>
      <c r="B81" s="95" t="s">
        <v>88</v>
      </c>
      <c r="C81" s="95"/>
      <c r="D81" s="95"/>
      <c r="E81" s="95"/>
      <c r="F81" s="96"/>
      <c r="G81" s="13" t="s">
        <v>72</v>
      </c>
      <c r="H81" s="13" t="s">
        <v>24</v>
      </c>
      <c r="I81" s="53">
        <v>100</v>
      </c>
      <c r="J81" s="45"/>
      <c r="K81" s="54">
        <f>I81</f>
        <v>100</v>
      </c>
      <c r="L81" s="61">
        <f>L75/I75*100</f>
        <v>41.910358181818182</v>
      </c>
      <c r="M81" s="55"/>
      <c r="N81" s="54">
        <f>L81</f>
        <v>41.910358181818182</v>
      </c>
      <c r="O81" s="14">
        <f>L81-I81</f>
        <v>-58.089641818181818</v>
      </c>
      <c r="P81" s="54"/>
      <c r="Q81" s="54">
        <f>O81</f>
        <v>-58.089641818181818</v>
      </c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</row>
    <row r="82" spans="1:31" s="31" customFormat="1" ht="12.75" customHeight="1" x14ac:dyDescent="0.25">
      <c r="A82" s="57"/>
      <c r="B82" s="58"/>
      <c r="C82" s="58"/>
      <c r="D82" s="58"/>
      <c r="E82" s="58"/>
      <c r="F82" s="58"/>
      <c r="G82" s="49"/>
      <c r="H82" s="49"/>
      <c r="I82" s="50"/>
      <c r="J82" s="51"/>
      <c r="K82" s="52"/>
      <c r="L82" s="52"/>
      <c r="M82" s="51"/>
      <c r="N82" s="52"/>
      <c r="O82" s="52"/>
      <c r="P82" s="52"/>
      <c r="Q82" s="52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</row>
    <row r="83" spans="1:31" s="31" customFormat="1" ht="20.25" customHeight="1" x14ac:dyDescent="0.25">
      <c r="A83" s="103" t="s">
        <v>67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</row>
    <row r="84" spans="1:31" s="31" customFormat="1" ht="15" customHeight="1" x14ac:dyDescent="0.25">
      <c r="A84" s="74"/>
      <c r="B84" s="70"/>
      <c r="C84" s="70"/>
      <c r="D84" s="70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</row>
    <row r="85" spans="1:31" s="31" customFormat="1" ht="39.75" customHeight="1" x14ac:dyDescent="0.25">
      <c r="A85" s="37" t="s">
        <v>14</v>
      </c>
      <c r="B85" s="37" t="s">
        <v>19</v>
      </c>
      <c r="C85" s="37" t="s">
        <v>17</v>
      </c>
      <c r="D85" s="101" t="s">
        <v>68</v>
      </c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</row>
    <row r="86" spans="1:31" s="31" customFormat="1" ht="15.75" x14ac:dyDescent="0.25">
      <c r="A86" s="37">
        <v>1</v>
      </c>
      <c r="B86" s="37">
        <v>2</v>
      </c>
      <c r="C86" s="37">
        <v>3</v>
      </c>
      <c r="D86" s="101">
        <v>4</v>
      </c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</row>
    <row r="87" spans="1:31" s="31" customFormat="1" ht="17.25" customHeight="1" x14ac:dyDescent="0.25">
      <c r="A87" s="37"/>
      <c r="B87" s="123" t="str">
        <f>B64</f>
        <v xml:space="preserve">Завдання 1. Відшкодування частини прийнятних витрат ОСББ та частини витрат, що пов'язані з видатками на придбання матеріалів та обладнання на впровадження заходів з енергоефективності </v>
      </c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</row>
    <row r="88" spans="1:31" s="31" customFormat="1" ht="35.25" customHeight="1" x14ac:dyDescent="0.25">
      <c r="A88" s="37">
        <v>1</v>
      </c>
      <c r="B88" s="37" t="s">
        <v>29</v>
      </c>
      <c r="C88" s="37" t="s">
        <v>60</v>
      </c>
      <c r="D88" s="121" t="s">
        <v>96</v>
      </c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79"/>
      <c r="S88" s="79" t="s">
        <v>92</v>
      </c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</row>
    <row r="89" spans="1:31" s="31" customFormat="1" ht="18" customHeight="1" x14ac:dyDescent="0.25">
      <c r="A89" s="37">
        <v>2</v>
      </c>
      <c r="B89" s="37" t="s">
        <v>30</v>
      </c>
      <c r="C89" s="13" t="s">
        <v>98</v>
      </c>
      <c r="D89" s="92" t="s">
        <v>103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</row>
    <row r="90" spans="1:31" s="31" customFormat="1" ht="18" customHeight="1" x14ac:dyDescent="0.25">
      <c r="A90" s="37">
        <v>3</v>
      </c>
      <c r="B90" s="37" t="s">
        <v>31</v>
      </c>
      <c r="C90" s="37" t="s">
        <v>60</v>
      </c>
      <c r="D90" s="121" t="s">
        <v>89</v>
      </c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</row>
    <row r="91" spans="1:31" s="31" customFormat="1" ht="18" customHeight="1" x14ac:dyDescent="0.25">
      <c r="A91" s="37">
        <v>4</v>
      </c>
      <c r="B91" s="37" t="s">
        <v>32</v>
      </c>
      <c r="C91" s="13" t="s">
        <v>72</v>
      </c>
      <c r="D91" s="160" t="s">
        <v>97</v>
      </c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</row>
    <row r="92" spans="1:31" s="31" customFormat="1" ht="17.25" customHeight="1" x14ac:dyDescent="0.25">
      <c r="A92" s="37"/>
      <c r="B92" s="123" t="str">
        <f>B73</f>
        <v>Завдання 2. Відшкодування частини вартості прийнятного обладнання, а саме виключно сонячних електростанцій (СЕС) на впровадження заходів з енергоефективності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</row>
    <row r="93" spans="1:31" s="31" customFormat="1" ht="18" customHeight="1" x14ac:dyDescent="0.25">
      <c r="A93" s="37">
        <v>1</v>
      </c>
      <c r="B93" s="37" t="s">
        <v>29</v>
      </c>
      <c r="C93" s="37" t="s">
        <v>60</v>
      </c>
      <c r="D93" s="161" t="s">
        <v>91</v>
      </c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</row>
    <row r="94" spans="1:31" s="31" customFormat="1" ht="18" customHeight="1" x14ac:dyDescent="0.25">
      <c r="A94" s="37">
        <v>2</v>
      </c>
      <c r="B94" s="37" t="s">
        <v>30</v>
      </c>
      <c r="C94" s="37" t="s">
        <v>21</v>
      </c>
      <c r="D94" s="163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</row>
    <row r="95" spans="1:31" s="31" customFormat="1" ht="18" customHeight="1" x14ac:dyDescent="0.25">
      <c r="A95" s="37">
        <v>3</v>
      </c>
      <c r="B95" s="37" t="s">
        <v>31</v>
      </c>
      <c r="C95" s="37" t="s">
        <v>60</v>
      </c>
      <c r="D95" s="163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79"/>
      <c r="S95" s="79"/>
      <c r="T95" s="79" t="s">
        <v>101</v>
      </c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</row>
    <row r="96" spans="1:31" s="31" customFormat="1" ht="18" customHeight="1" x14ac:dyDescent="0.25">
      <c r="A96" s="37">
        <v>4</v>
      </c>
      <c r="B96" s="37" t="s">
        <v>32</v>
      </c>
      <c r="C96" s="13" t="s">
        <v>72</v>
      </c>
      <c r="D96" s="165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</row>
    <row r="97" spans="1:31" s="31" customFormat="1" ht="18.95" customHeight="1" x14ac:dyDescent="0.25">
      <c r="A97" s="75"/>
      <c r="B97" s="75"/>
      <c r="C97" s="59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</row>
    <row r="98" spans="1:31" s="31" customFormat="1" ht="22.5" customHeight="1" x14ac:dyDescent="0.25">
      <c r="A98" s="159" t="s">
        <v>69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</row>
    <row r="99" spans="1:31" s="31" customFormat="1" ht="51.75" customHeight="1" x14ac:dyDescent="0.25">
      <c r="A99" s="158" t="s">
        <v>104</v>
      </c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89"/>
      <c r="S99" s="90"/>
      <c r="T99" s="90"/>
      <c r="U99" s="90"/>
      <c r="V99" s="90"/>
      <c r="W99" s="90"/>
      <c r="X99" s="90"/>
      <c r="Y99" s="90"/>
      <c r="Z99" s="79"/>
      <c r="AA99" s="79"/>
      <c r="AB99" s="79"/>
      <c r="AC99" s="79"/>
      <c r="AD99" s="79"/>
      <c r="AE99" s="79"/>
    </row>
    <row r="100" spans="1:31" s="31" customFormat="1" ht="15.75" x14ac:dyDescent="0.25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</row>
    <row r="101" spans="1:31" s="31" customFormat="1" ht="15.75" x14ac:dyDescent="0.25">
      <c r="A101" s="33" t="s">
        <v>58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</row>
    <row r="102" spans="1:31" s="31" customFormat="1" ht="39.75" customHeight="1" x14ac:dyDescent="0.25">
      <c r="A102" s="114" t="s">
        <v>99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</row>
    <row r="103" spans="1:31" s="31" customFormat="1" ht="22.5" customHeight="1" x14ac:dyDescent="0.25"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</row>
    <row r="104" spans="1:31" s="31" customFormat="1" ht="15.75" x14ac:dyDescent="0.25">
      <c r="A104" s="63"/>
      <c r="B104" s="62"/>
      <c r="C104" s="62"/>
      <c r="D104" s="62"/>
      <c r="E104" s="62"/>
      <c r="F104" s="62"/>
      <c r="G104" s="62"/>
      <c r="H104" s="62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</row>
    <row r="105" spans="1:31" s="31" customFormat="1" ht="5.25" customHeight="1" x14ac:dyDescent="0.25"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</row>
    <row r="106" spans="1:31" s="31" customFormat="1" ht="31.5" customHeight="1" x14ac:dyDescent="0.25">
      <c r="B106" s="111" t="s">
        <v>100</v>
      </c>
      <c r="C106" s="111"/>
      <c r="D106" s="111"/>
      <c r="E106" s="111"/>
      <c r="F106" s="111"/>
      <c r="G106" s="111"/>
      <c r="H106" s="111"/>
      <c r="K106" s="112"/>
      <c r="L106" s="112"/>
      <c r="N106" s="115" t="s">
        <v>102</v>
      </c>
      <c r="O106" s="115"/>
      <c r="P106" s="115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</row>
    <row r="107" spans="1:31" ht="15.75" x14ac:dyDescent="0.25">
      <c r="B107" s="6"/>
      <c r="K107" s="113" t="s">
        <v>20</v>
      </c>
      <c r="L107" s="113"/>
      <c r="N107" s="110" t="s">
        <v>71</v>
      </c>
      <c r="O107" s="110"/>
      <c r="P107" s="110"/>
      <c r="T107" s="91"/>
      <c r="U107" s="91"/>
      <c r="V107" s="91"/>
      <c r="W107" s="91"/>
      <c r="X107" s="91"/>
      <c r="Y107" s="91"/>
    </row>
    <row r="108" spans="1:31" ht="7.5" customHeight="1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76"/>
      <c r="L108" s="76"/>
      <c r="M108" s="31"/>
      <c r="N108" s="31"/>
      <c r="O108" s="31"/>
      <c r="P108" s="31"/>
    </row>
    <row r="109" spans="1:31" ht="27.75" customHeight="1" x14ac:dyDescent="0.25">
      <c r="B109" s="114" t="s">
        <v>77</v>
      </c>
      <c r="C109" s="114"/>
      <c r="D109" s="114"/>
      <c r="E109" s="114"/>
      <c r="F109" s="114"/>
      <c r="G109" s="114"/>
      <c r="H109" s="114"/>
      <c r="I109" s="31"/>
      <c r="J109" s="31"/>
      <c r="K109" s="112"/>
      <c r="L109" s="112"/>
      <c r="M109" s="31"/>
      <c r="N109" s="115" t="s">
        <v>78</v>
      </c>
      <c r="O109" s="115"/>
      <c r="P109" s="115"/>
    </row>
    <row r="110" spans="1:31" ht="24.75" customHeight="1" x14ac:dyDescent="0.25">
      <c r="K110" s="113" t="s">
        <v>20</v>
      </c>
      <c r="L110" s="113"/>
      <c r="N110" s="110" t="s">
        <v>71</v>
      </c>
      <c r="O110" s="110"/>
      <c r="P110" s="110"/>
    </row>
    <row r="111" spans="1:31" ht="9" customHeight="1" x14ac:dyDescent="0.25"/>
  </sheetData>
  <mergeCells count="102">
    <mergeCell ref="A102:Q102"/>
    <mergeCell ref="A99:Q99"/>
    <mergeCell ref="A98:Q98"/>
    <mergeCell ref="D90:Q90"/>
    <mergeCell ref="D91:Q91"/>
    <mergeCell ref="B92:Q92"/>
    <mergeCell ref="D93:Q96"/>
    <mergeCell ref="D85:Q85"/>
    <mergeCell ref="D86:Q86"/>
    <mergeCell ref="B68:F68"/>
    <mergeCell ref="B42:H42"/>
    <mergeCell ref="B43:H43"/>
    <mergeCell ref="G61:G62"/>
    <mergeCell ref="H61:H62"/>
    <mergeCell ref="C46:Q46"/>
    <mergeCell ref="C49:Q49"/>
    <mergeCell ref="B65:F65"/>
    <mergeCell ref="B40:H40"/>
    <mergeCell ref="B57:H57"/>
    <mergeCell ref="L53:N53"/>
    <mergeCell ref="I61:K61"/>
    <mergeCell ref="I53:K53"/>
    <mergeCell ref="B53:H54"/>
    <mergeCell ref="B41:H41"/>
    <mergeCell ref="B61:F62"/>
    <mergeCell ref="L61:N61"/>
    <mergeCell ref="O38:Q38"/>
    <mergeCell ref="I38:K38"/>
    <mergeCell ref="B13:C13"/>
    <mergeCell ref="J19:N19"/>
    <mergeCell ref="J20:N20"/>
    <mergeCell ref="C25:N25"/>
    <mergeCell ref="C24:N24"/>
    <mergeCell ref="B38:H39"/>
    <mergeCell ref="B17:C17"/>
    <mergeCell ref="P13:Q13"/>
    <mergeCell ref="O53:Q53"/>
    <mergeCell ref="A38:A39"/>
    <mergeCell ref="I9:L9"/>
    <mergeCell ref="I10:L10"/>
    <mergeCell ref="H20:I20"/>
    <mergeCell ref="E20:F20"/>
    <mergeCell ref="F13:M13"/>
    <mergeCell ref="L38:N38"/>
    <mergeCell ref="F17:M17"/>
    <mergeCell ref="B16:C16"/>
    <mergeCell ref="B79:F79"/>
    <mergeCell ref="B80:F80"/>
    <mergeCell ref="B63:F63"/>
    <mergeCell ref="B64:Q64"/>
    <mergeCell ref="B73:Q73"/>
    <mergeCell ref="B77:F77"/>
    <mergeCell ref="B66:F66"/>
    <mergeCell ref="B71:F71"/>
    <mergeCell ref="P14:Q14"/>
    <mergeCell ref="P16:Q16"/>
    <mergeCell ref="P17:Q17"/>
    <mergeCell ref="P20:Q20"/>
    <mergeCell ref="B22:Q22"/>
    <mergeCell ref="H19:I19"/>
    <mergeCell ref="B14:C14"/>
    <mergeCell ref="B19:C19"/>
    <mergeCell ref="E19:F19"/>
    <mergeCell ref="C31:Q31"/>
    <mergeCell ref="F16:M16"/>
    <mergeCell ref="F14:M14"/>
    <mergeCell ref="N109:P109"/>
    <mergeCell ref="B75:F75"/>
    <mergeCell ref="D88:Q88"/>
    <mergeCell ref="B76:F76"/>
    <mergeCell ref="B87:Q87"/>
    <mergeCell ref="B20:C20"/>
    <mergeCell ref="P19:Q19"/>
    <mergeCell ref="N110:P110"/>
    <mergeCell ref="B106:H106"/>
    <mergeCell ref="K109:L109"/>
    <mergeCell ref="K110:L110"/>
    <mergeCell ref="K106:L106"/>
    <mergeCell ref="B109:H109"/>
    <mergeCell ref="K107:L107"/>
    <mergeCell ref="N106:P106"/>
    <mergeCell ref="N107:P107"/>
    <mergeCell ref="B81:F81"/>
    <mergeCell ref="O61:Q61"/>
    <mergeCell ref="A53:A54"/>
    <mergeCell ref="A61:A62"/>
    <mergeCell ref="B74:F74"/>
    <mergeCell ref="B56:H56"/>
    <mergeCell ref="B69:F69"/>
    <mergeCell ref="B55:H55"/>
    <mergeCell ref="B70:F70"/>
    <mergeCell ref="A60:Q60"/>
    <mergeCell ref="T107:Y107"/>
    <mergeCell ref="D89:Q89"/>
    <mergeCell ref="C32:Q32"/>
    <mergeCell ref="C33:Q33"/>
    <mergeCell ref="B72:F72"/>
    <mergeCell ref="B67:F67"/>
    <mergeCell ref="C48:Q48"/>
    <mergeCell ref="C47:Q47"/>
    <mergeCell ref="B78:F78"/>
    <mergeCell ref="A83:Q83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scale="67" orientation="landscape" r:id="rId1"/>
  <rowBreaks count="1" manualBreakCount="1">
    <brk id="7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1217640</vt:lpstr>
      <vt:lpstr>'1217640'!Область_друку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2026-01-22T15:15:55Z</cp:lastPrinted>
  <dcterms:created xsi:type="dcterms:W3CDTF">2019-01-14T08:15:45Z</dcterms:created>
  <dcterms:modified xsi:type="dcterms:W3CDTF">2026-02-05T06:26:48Z</dcterms:modified>
</cp:coreProperties>
</file>