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240" yWindow="60" windowWidth="20055" windowHeight="7950"/>
  </bookViews>
  <sheets>
    <sheet name="1216090" sheetId="1" r:id="rId1"/>
  </sheets>
  <definedNames>
    <definedName name="_xlnm.Print_Area" localSheetId="0">'1216090'!$A$1:$T$116</definedName>
  </definedNames>
  <calcPr calcId="152511"/>
</workbook>
</file>

<file path=xl/calcChain.xml><?xml version="1.0" encoding="utf-8"?>
<calcChain xmlns="http://schemas.openxmlformats.org/spreadsheetml/2006/main">
  <c r="P58" i="1" l="1"/>
  <c r="K59" i="1"/>
  <c r="K60" i="1"/>
  <c r="M59" i="1"/>
  <c r="O69" i="1"/>
  <c r="R69" i="1"/>
  <c r="T69" i="1"/>
  <c r="K85" i="1"/>
  <c r="S85" i="1"/>
  <c r="T85" i="1"/>
  <c r="I74" i="1"/>
  <c r="I69" i="1"/>
  <c r="R82" i="1"/>
  <c r="T82" i="1"/>
  <c r="R81" i="1"/>
  <c r="T81" i="1"/>
  <c r="K44" i="1"/>
  <c r="K45" i="1"/>
  <c r="Q91" i="1"/>
  <c r="S91" i="1"/>
  <c r="S87" i="1"/>
  <c r="Q87" i="1"/>
  <c r="Q85" i="1"/>
  <c r="M91" i="1"/>
  <c r="P89" i="1"/>
  <c r="M87" i="1"/>
  <c r="T91" i="1"/>
  <c r="Q82" i="1"/>
  <c r="Q81" i="1"/>
  <c r="M82" i="1"/>
  <c r="M81" i="1"/>
  <c r="O79" i="1"/>
  <c r="R79" i="1"/>
  <c r="T79" i="1"/>
  <c r="O78" i="1"/>
  <c r="Q78" i="1"/>
  <c r="I79" i="1"/>
  <c r="M79" i="1"/>
  <c r="R74" i="1"/>
  <c r="T74" i="1"/>
  <c r="V74" i="1"/>
  <c r="R75" i="1"/>
  <c r="T75" i="1"/>
  <c r="Q74" i="1"/>
  <c r="Q75" i="1"/>
  <c r="M75" i="1"/>
  <c r="I70" i="1"/>
  <c r="M70" i="1"/>
  <c r="B35" i="1"/>
  <c r="Q70" i="1"/>
  <c r="M71" i="1"/>
  <c r="Q71" i="1"/>
  <c r="R71" i="1"/>
  <c r="T71" i="1"/>
  <c r="M73" i="1"/>
  <c r="Q73" i="1"/>
  <c r="R73" i="1"/>
  <c r="T73" i="1"/>
  <c r="T87" i="1"/>
  <c r="B97" i="1"/>
  <c r="B100" i="1"/>
  <c r="T89" i="1"/>
  <c r="I78" i="1"/>
  <c r="R78" i="1"/>
  <c r="T78" i="1"/>
  <c r="M74" i="1"/>
  <c r="O59" i="1"/>
  <c r="Q59" i="1"/>
  <c r="M44" i="1"/>
  <c r="M78" i="1"/>
  <c r="M69" i="1"/>
  <c r="I77" i="1"/>
  <c r="M77" i="1"/>
  <c r="G44" i="1"/>
  <c r="G45" i="1"/>
  <c r="H45" i="1"/>
  <c r="I43" i="1"/>
  <c r="Q69" i="1"/>
  <c r="I45" i="1"/>
  <c r="M45" i="1"/>
  <c r="Q89" i="1"/>
  <c r="F43" i="1"/>
  <c r="I58" i="1"/>
  <c r="O77" i="1"/>
  <c r="Q77" i="1"/>
  <c r="P44" i="1"/>
  <c r="Q44" i="1"/>
  <c r="G59" i="1"/>
  <c r="G60" i="1"/>
  <c r="M43" i="1"/>
  <c r="M85" i="1"/>
  <c r="H43" i="1"/>
  <c r="F58" i="1"/>
  <c r="F60" i="1"/>
  <c r="F45" i="1"/>
  <c r="H59" i="1"/>
  <c r="P59" i="1"/>
  <c r="P60" i="1"/>
  <c r="P45" i="1"/>
  <c r="O43" i="1"/>
  <c r="Q43" i="1"/>
  <c r="I60" i="1"/>
  <c r="M58" i="1"/>
  <c r="M60" i="1"/>
  <c r="R77" i="1"/>
  <c r="T77" i="1"/>
  <c r="V45" i="1"/>
  <c r="O45" i="1"/>
  <c r="Q45" i="1"/>
  <c r="O58" i="1"/>
  <c r="Q58" i="1"/>
  <c r="Q60" i="1"/>
  <c r="W45" i="1"/>
  <c r="H58" i="1"/>
  <c r="H60" i="1"/>
  <c r="V60" i="1"/>
  <c r="K89" i="1"/>
  <c r="R70" i="1"/>
  <c r="T70" i="1"/>
  <c r="Q79" i="1"/>
  <c r="O60" i="1"/>
  <c r="H44" i="1"/>
  <c r="M89" i="1"/>
  <c r="S89" i="1"/>
</calcChain>
</file>

<file path=xl/sharedStrings.xml><?xml version="1.0" encoding="utf-8"?>
<sst xmlns="http://schemas.openxmlformats.org/spreadsheetml/2006/main" count="194" uniqueCount="114">
  <si>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</si>
  <si>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</si>
  <si>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</si>
  <si>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</si>
  <si>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</si>
  <si>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</si>
  <si>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</si>
  <si>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</si>
  <si>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</si>
  <si>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</si>
  <si>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</si>
  <si>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</si>
  <si>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</si>
  <si>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</si>
  <si>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</si>
  <si>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</si>
  <si>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</si>
  <si>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</si>
  <si>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</si>
  <si>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</si>
  <si>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</si>
  <si>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рішення сесії міської ради</t>
  </si>
  <si>
    <t>грн.</t>
  </si>
  <si>
    <t>од.</t>
  </si>
  <si>
    <t>розрахунково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</si>
  <si>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</si>
  <si>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</si>
  <si>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</si>
  <si>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</si>
  <si>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</si>
  <si>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</si>
  <si>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</si>
  <si>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</si>
  <si>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</si>
  <si>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</si>
  <si>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</si>
  <si>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</si>
  <si>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гривень</t>
  </si>
  <si>
    <t xml:space="preserve">9. 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</si>
  <si>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</si>
  <si>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</si>
  <si>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Результативні показники бюджетної програми та аналіз їх виконання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</si>
  <si>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</si>
  <si>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</si>
  <si>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</si>
  <si>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</si>
  <si>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</si>
  <si>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10. Узагальнений висновок про виконання бюджетної програми.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</si>
  <si>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</si>
  <si>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головного розпорядника коштів місцевого бюджету)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</si>
  <si>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</si>
  <si>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</si>
  <si>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</si>
  <si>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</si>
  <si>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</si>
  <si>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</si>
  <si>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</si>
  <si>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22564000000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</si>
  <si>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</si>
  <si>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</si>
  <si>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</si>
  <si>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</si>
  <si>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</si>
  <si>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</si>
  <si>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</si>
  <si>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</si>
  <si>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</si>
  <si>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грн</t>
  </si>
  <si>
    <t>Напрями використання бюджетних коштів*</t>
  </si>
  <si>
    <t>лист-звернення</t>
  </si>
  <si>
    <t>відс.</t>
  </si>
  <si>
    <t>Лариса ТУЗ</t>
  </si>
  <si>
    <t>Начальник відділу бухгалтерського обліку та звітності - головний бухгалтер</t>
  </si>
  <si>
    <t>Інша діяльність у сфері житлово-комунального господарства</t>
  </si>
  <si>
    <t>0640</t>
  </si>
  <si>
    <t>відповідно до зая УМК та голів ОСББ</t>
  </si>
  <si>
    <t xml:space="preserve">Задоволення нагальних житлових потреб внутрішньо переміщених осіб 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</si>
  <si>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</si>
  <si>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обсяг видатків на відшкодування витрат КП УМК для забезпечення належних умов проживання та організації побуту ВПО в гуртожитках</t>
  </si>
  <si>
    <t xml:space="preserve">кількість УМК, яким планується здійснювати відшкодування витрат </t>
  </si>
  <si>
    <t>кількість ВПО, які проживають в гуртожитках</t>
  </si>
  <si>
    <t>чол.</t>
  </si>
  <si>
    <t>довідки</t>
  </si>
  <si>
    <t>розрахунок</t>
  </si>
  <si>
    <t>забезпечення належних умов для проживання та організації побуту ВПО в гуртожитках</t>
  </si>
  <si>
    <t xml:space="preserve">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</si>
  <si>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>Підтримка громад у відновленні та відбудові об'єктів цивільної та критичної інраструктури громад України до стану, що дозволяє забезпечити повернення в регіон внутрішньо переміщених осіб та біженців</t>
  </si>
  <si>
    <t>Забезпечення належних умов проживання внутрішньо переміщених осіб в період воєнного стану</t>
  </si>
  <si>
    <t xml:space="preserve">Завдання 1. 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</si>
  <si>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>Завдання 2. Капітальний ремонт житлового будинку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</si>
  <si>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</si>
  <si>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Капітальний ремонт житлового будинку</t>
  </si>
  <si>
    <t xml:space="preserve">Завдання 1. Відшкодування витрат 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</si>
  <si>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>обсяг видатків на відшкодування  КП "УМК "Південно-Західна" понесених витрат щодо виконання робіт з нестандартного приєднання до електричних мереж системи розподілу "під ключ" в гуртожитку на вул. Інститутській, 12/1</t>
  </si>
  <si>
    <t>обсяг видатків на відшкодування  КП "УМК "Центральна" понесених витрат: оплата послуги за опалення гуртожитку на вул. Кам’янецькій, 74</t>
  </si>
  <si>
    <t>місцевого бюджету на 01.01.2026 року</t>
  </si>
  <si>
    <t>кількість гуртожитків для яких будуть виконуватися роботи з нестандартного приєднання до електричних мереж системи розподілу "під ключ"</t>
  </si>
  <si>
    <t xml:space="preserve">середньомісячні витрати на 1 ВПО </t>
  </si>
  <si>
    <t>витрати на відшкодування  КП "УМК "Південно-Західна" понесених витрат щодо виконання робіт з нестандартного приєднання до електричних мереж системи розподілу "під ключ"</t>
  </si>
  <si>
    <t>витрати на відшкодування КП "УМК "Центральна" понесених витрат на оплату послуги за опалення гуртожитку на вул. Кам’янецькій, 74</t>
  </si>
  <si>
    <t>відсоток відшкодування понесених витрат щодо виконання робіт з нестандартного приєднання до електричних мереж системи розподілу "під ключ" відповідно до передбачених коштів в поточному році</t>
  </si>
  <si>
    <t>обсяг видатків на капітальний ремонт житлового будинку</t>
  </si>
  <si>
    <t>кількість житлових будинків, які необхідно та планується відремонтувати</t>
  </si>
  <si>
    <t>витрати на ремонт 1 житлового будинку</t>
  </si>
  <si>
    <t>відсоток передбачених коштів на капітальний ремонт житлового будинку відповідно до зведеного кошторису</t>
  </si>
  <si>
    <t>В.о. начальника управління житлової політики і майна</t>
  </si>
  <si>
    <t>Олеся МАРКІТАН</t>
  </si>
  <si>
    <t>економію використання коштів визначено на підставі актів виконаних робіт.</t>
  </si>
  <si>
    <t>Економія коштів відповідно до актів виконаних робіт.</t>
  </si>
  <si>
    <t>Економія коштів в зв'язку з коливанням кількості проживаючих внутрішньо переміщених осіб в гуртожитках.</t>
  </si>
  <si>
    <t>За звітний період за бюджетною програмою виникла економія коштів, результативні показники досягнуті.</t>
  </si>
  <si>
    <t>п. 1 економія коштів в зв'язку з коливанням кількості проживаючих внутрішньо переміщених осіб в гуртожитках.
п. 2, 3 економія використання коштів визначено на підставі актів виконаних робіт.</t>
  </si>
  <si>
    <t>незначна зміна середніх витрат зумовлена економією бюджетних коштів.</t>
  </si>
  <si>
    <t xml:space="preserve">Бюджетна програма виконана, освоєння коштів склало 99,8 % від затверджених призначень на 2025 рік.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</si>
</sst>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1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</font>
    <font>
      <sz val="12"/>
      <color theme="0" tint="-0.3499862666707357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206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7" fillId="0" borderId="0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0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49" fontId="2" fillId="0" borderId="0" xfId="0" applyNumberFormat="1" applyFont="1" applyBorder="1" applyAlignment="1"/>
    <xf numFmtId="0" fontId="2" fillId="0" borderId="0" xfId="3" applyFont="1" applyBorder="1" applyAlignment="1">
      <alignment vertical="top"/>
    </xf>
    <xf numFmtId="2" fontId="11" fillId="0" borderId="0" xfId="0" applyNumberFormat="1" applyFont="1" applyBorder="1" applyAlignment="1">
      <alignment wrapText="1"/>
    </xf>
    <xf numFmtId="0" fontId="13" fillId="0" borderId="0" xfId="0" applyFont="1" applyAlignment="1"/>
    <xf numFmtId="0" fontId="2" fillId="0" borderId="0" xfId="1" applyFont="1" applyAlignment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2" fillId="0" borderId="0" xfId="2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9" fillId="2" borderId="0" xfId="0" applyFont="1" applyFill="1" applyAlignment="1"/>
    <xf numFmtId="0" fontId="10" fillId="0" borderId="0" xfId="0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5" fillId="0" borderId="1" xfId="3" applyFont="1" applyBorder="1" applyAlignment="1"/>
    <xf numFmtId="0" fontId="15" fillId="0" borderId="4" xfId="3" applyFont="1" applyBorder="1" applyAlignment="1"/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/>
    <xf numFmtId="0" fontId="3" fillId="0" borderId="5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Alignment="1"/>
    <xf numFmtId="0" fontId="4" fillId="0" borderId="0" xfId="3" applyFont="1" applyBorder="1" applyAlignment="1">
      <alignment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8" fillId="0" borderId="0" xfId="0" applyFont="1"/>
    <xf numFmtId="0" fontId="10" fillId="0" borderId="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3" applyFont="1" applyFill="1" applyBorder="1" applyAlignment="1" applyProtection="1">
      <alignment wrapText="1"/>
    </xf>
    <xf numFmtId="0" fontId="22" fillId="0" borderId="0" xfId="0" applyFont="1" applyBorder="1"/>
    <xf numFmtId="0" fontId="24" fillId="0" borderId="0" xfId="3" applyFont="1" applyFill="1" applyBorder="1" applyAlignment="1" applyProtection="1">
      <alignment horizontal="left" wrapText="1"/>
    </xf>
    <xf numFmtId="0" fontId="24" fillId="0" borderId="0" xfId="2" applyFont="1" applyBorder="1" applyAlignment="1">
      <alignment vertical="center" wrapText="1"/>
    </xf>
    <xf numFmtId="0" fontId="25" fillId="0" borderId="0" xfId="0" applyFont="1" applyBorder="1" applyAlignment="1">
      <alignment horizontal="left"/>
    </xf>
    <xf numFmtId="0" fontId="22" fillId="0" borderId="0" xfId="0" applyFont="1" applyBorder="1" applyAlignment="1"/>
    <xf numFmtId="0" fontId="26" fillId="0" borderId="0" xfId="0" applyFont="1" applyBorder="1" applyAlignment="1">
      <alignment vertical="center" wrapText="1"/>
    </xf>
    <xf numFmtId="0" fontId="24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1" fontId="10" fillId="0" borderId="3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lef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2" fillId="3" borderId="2" xfId="2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3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/>
    </xf>
    <xf numFmtId="0" fontId="2" fillId="0" borderId="6" xfId="2" applyNumberFormat="1" applyFont="1" applyBorder="1" applyAlignment="1">
      <alignment horizontal="center" vertical="center" wrapText="1"/>
    </xf>
    <xf numFmtId="0" fontId="2" fillId="0" borderId="7" xfId="2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8" fillId="0" borderId="7" xfId="0" applyFont="1" applyBorder="1"/>
    <xf numFmtId="4" fontId="2" fillId="0" borderId="7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18" fillId="0" borderId="2" xfId="0" applyFont="1" applyBorder="1" applyAlignment="1">
      <alignment horizontal="left"/>
    </xf>
    <xf numFmtId="0" fontId="10" fillId="0" borderId="0" xfId="0" applyFont="1" applyAlignment="1">
      <alignment wrapText="1"/>
    </xf>
    <xf numFmtId="0" fontId="2" fillId="0" borderId="2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2" fontId="2" fillId="0" borderId="0" xfId="2" applyNumberFormat="1" applyFont="1" applyAlignment="1">
      <alignment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2" fillId="3" borderId="0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9" fillId="0" borderId="1" xfId="0" applyNumberFormat="1" applyFont="1" applyBorder="1" applyAlignment="1">
      <alignment horizontal="center" wrapText="1"/>
    </xf>
    <xf numFmtId="0" fontId="4" fillId="0" borderId="5" xfId="3" applyFont="1" applyBorder="1" applyAlignment="1">
      <alignment horizontal="center" vertical="top" wrapText="1"/>
    </xf>
    <xf numFmtId="49" fontId="15" fillId="0" borderId="0" xfId="3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3" applyFont="1" applyBorder="1" applyAlignment="1">
      <alignment horizontal="left" wrapText="1"/>
    </xf>
    <xf numFmtId="0" fontId="2" fillId="0" borderId="1" xfId="3" quotePrefix="1" applyFont="1" applyBorder="1" applyAlignment="1">
      <alignment horizontal="left" wrapText="1"/>
    </xf>
    <xf numFmtId="0" fontId="15" fillId="0" borderId="1" xfId="3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2" fillId="0" borderId="0" xfId="3" applyFont="1" applyFill="1" applyBorder="1" applyAlignment="1" applyProtection="1">
      <alignment horizontal="left" wrapText="1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2" xfId="2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16"/>
  <sheetViews>
    <sheetView tabSelected="1" view="pageBreakPreview" zoomScale="90" zoomScaleNormal="100" zoomScaleSheetLayoutView="90" workbookViewId="0">
      <selection activeCell="Q14" sqref="Q14"/>
    </sheetView>
  </sheetViews>
  <sheetFormatPr defaultRowHeight="15" x14ac:dyDescent="0.25"/>
  <cols>
    <col min="1" max="1" width="4.85546875" style="4" customWidth="1"/>
    <col min="2" max="2" width="15.28515625" style="4" customWidth="1"/>
    <col min="3" max="3" width="11" style="4" customWidth="1"/>
    <col min="4" max="4" width="8.7109375" style="4" customWidth="1"/>
    <col min="5" max="5" width="8.85546875" style="4" customWidth="1"/>
    <col min="6" max="6" width="13.5703125" style="4" customWidth="1"/>
    <col min="7" max="7" width="13.7109375" style="4" customWidth="1"/>
    <col min="8" max="8" width="14" style="4" customWidth="1"/>
    <col min="9" max="12" width="7.140625" style="4" customWidth="1"/>
    <col min="13" max="14" width="7.28515625" style="4" customWidth="1"/>
    <col min="15" max="16" width="13.7109375" style="4" customWidth="1"/>
    <col min="17" max="17" width="13.85546875" style="4" customWidth="1"/>
    <col min="18" max="18" width="12.140625" style="4" customWidth="1"/>
    <col min="19" max="19" width="13.28515625" style="4" customWidth="1"/>
    <col min="20" max="20" width="12.28515625" style="4" customWidth="1"/>
    <col min="21" max="21" width="9.140625" style="89"/>
    <col min="22" max="22" width="12" style="89" bestFit="1" customWidth="1"/>
    <col min="23" max="23" width="9.140625" style="89"/>
    <col min="24" max="24" width="12.28515625" style="89" customWidth="1"/>
    <col min="25" max="25" width="10" style="89" bestFit="1" customWidth="1"/>
    <col min="26" max="16384" width="9.140625" style="4"/>
  </cols>
  <sheetData>
    <row r="1" spans="1:25" x14ac:dyDescent="0.25">
      <c r="M1" s="1" t="s">
        <v>6</v>
      </c>
    </row>
    <row r="2" spans="1:25" x14ac:dyDescent="0.25">
      <c r="M2" s="1" t="s">
        <v>3</v>
      </c>
    </row>
    <row r="3" spans="1:25" x14ac:dyDescent="0.25">
      <c r="M3" s="1" t="s">
        <v>4</v>
      </c>
    </row>
    <row r="4" spans="1:25" x14ac:dyDescent="0.25">
      <c r="M4" s="2" t="s">
        <v>5</v>
      </c>
    </row>
    <row r="5" spans="1:25" x14ac:dyDescent="0.25">
      <c r="M5" s="2" t="s">
        <v>66</v>
      </c>
    </row>
    <row r="6" spans="1:25" hidden="1" x14ac:dyDescent="0.25"/>
    <row r="7" spans="1:25" hidden="1" x14ac:dyDescent="0.25"/>
    <row r="8" spans="1:25" x14ac:dyDescent="0.25">
      <c r="F8" s="12"/>
      <c r="G8" s="13"/>
      <c r="H8" s="14" t="s">
        <v>25</v>
      </c>
      <c r="I8" s="13"/>
      <c r="J8" s="13"/>
      <c r="L8" s="13"/>
      <c r="M8" s="13"/>
      <c r="N8" s="12"/>
    </row>
    <row r="9" spans="1:25" ht="15.75" x14ac:dyDescent="0.25">
      <c r="F9" s="193" t="s">
        <v>26</v>
      </c>
      <c r="G9" s="193"/>
      <c r="H9" s="193"/>
      <c r="I9" s="193"/>
      <c r="J9" s="193"/>
      <c r="K9" s="193"/>
      <c r="L9" s="15"/>
      <c r="M9" s="15"/>
      <c r="N9" s="15"/>
    </row>
    <row r="10" spans="1:25" ht="15.75" x14ac:dyDescent="0.25">
      <c r="F10" s="15"/>
      <c r="G10" s="70" t="s">
        <v>95</v>
      </c>
      <c r="H10" s="15"/>
      <c r="I10" s="15"/>
      <c r="J10" s="15"/>
      <c r="K10" s="15"/>
      <c r="L10" s="15"/>
      <c r="M10" s="15"/>
      <c r="N10" s="12"/>
    </row>
    <row r="11" spans="1:25" ht="10.5" customHeight="1" x14ac:dyDescent="0.25"/>
    <row r="12" spans="1:25" ht="8.25" customHeight="1" x14ac:dyDescent="0.25"/>
    <row r="13" spans="1:25" ht="17.100000000000001" customHeight="1" x14ac:dyDescent="0.25">
      <c r="A13" s="11" t="s">
        <v>0</v>
      </c>
      <c r="B13" s="196">
        <v>1200000</v>
      </c>
      <c r="C13" s="196"/>
      <c r="E13" s="5"/>
      <c r="F13" s="5"/>
      <c r="G13" s="74" t="s">
        <v>55</v>
      </c>
      <c r="H13" s="5"/>
      <c r="I13" s="5"/>
      <c r="J13" s="5"/>
      <c r="K13" s="5"/>
      <c r="L13" s="5"/>
      <c r="M13" s="5"/>
      <c r="N13" s="5"/>
      <c r="O13" s="5"/>
      <c r="R13" s="187" t="s">
        <v>56</v>
      </c>
      <c r="S13" s="187"/>
      <c r="T13" s="30"/>
    </row>
    <row r="14" spans="1:25" s="36" customFormat="1" ht="39" customHeight="1" x14ac:dyDescent="0.2">
      <c r="A14" s="79"/>
      <c r="B14" s="197" t="s">
        <v>42</v>
      </c>
      <c r="C14" s="197"/>
      <c r="E14" s="80"/>
      <c r="F14" s="80"/>
      <c r="G14" s="81" t="s">
        <v>49</v>
      </c>
      <c r="H14" s="80"/>
      <c r="I14" s="80"/>
      <c r="J14" s="80"/>
      <c r="K14" s="80"/>
      <c r="R14" s="188" t="s">
        <v>43</v>
      </c>
      <c r="S14" s="188"/>
      <c r="T14" s="82"/>
      <c r="U14" s="90"/>
      <c r="V14" s="90"/>
      <c r="W14" s="90"/>
      <c r="X14" s="90"/>
      <c r="Y14" s="90"/>
    </row>
    <row r="15" spans="1:25" ht="9.75" customHeight="1" x14ac:dyDescent="0.25">
      <c r="A15" s="11"/>
      <c r="B15" s="6"/>
    </row>
    <row r="16" spans="1:25" ht="17.100000000000001" customHeight="1" x14ac:dyDescent="0.25">
      <c r="A16" s="11" t="s">
        <v>1</v>
      </c>
      <c r="B16" s="196">
        <v>1210000</v>
      </c>
      <c r="C16" s="196"/>
      <c r="E16" s="5"/>
      <c r="F16" s="5"/>
      <c r="G16" s="75" t="s">
        <v>55</v>
      </c>
      <c r="H16" s="5"/>
      <c r="I16" s="5"/>
      <c r="J16" s="5"/>
      <c r="K16" s="5"/>
      <c r="L16" s="5"/>
      <c r="M16" s="5"/>
      <c r="N16" s="5"/>
      <c r="O16" s="5"/>
      <c r="R16" s="187" t="s">
        <v>56</v>
      </c>
      <c r="S16" s="187"/>
    </row>
    <row r="17" spans="1:25" s="36" customFormat="1" ht="38.25" customHeight="1" x14ac:dyDescent="0.2">
      <c r="A17" s="79"/>
      <c r="B17" s="197" t="s">
        <v>42</v>
      </c>
      <c r="C17" s="197"/>
      <c r="E17" s="83"/>
      <c r="F17" s="83"/>
      <c r="G17" s="189" t="s">
        <v>54</v>
      </c>
      <c r="H17" s="189"/>
      <c r="I17" s="189"/>
      <c r="J17" s="189"/>
      <c r="K17" s="189"/>
      <c r="L17" s="189"/>
      <c r="M17" s="189"/>
      <c r="R17" s="188" t="s">
        <v>43</v>
      </c>
      <c r="S17" s="188"/>
      <c r="U17" s="90"/>
      <c r="V17" s="90"/>
      <c r="W17" s="90"/>
      <c r="X17" s="90"/>
      <c r="Y17" s="90"/>
    </row>
    <row r="18" spans="1:25" ht="6.75" customHeight="1" x14ac:dyDescent="0.25">
      <c r="A18" s="11"/>
      <c r="B18" s="6"/>
    </row>
    <row r="19" spans="1:25" ht="33" customHeight="1" x14ac:dyDescent="0.25">
      <c r="A19" s="11" t="s">
        <v>2</v>
      </c>
      <c r="B19" s="196">
        <v>1216090</v>
      </c>
      <c r="C19" s="196"/>
      <c r="D19" s="33"/>
      <c r="E19" s="199">
        <v>6090</v>
      </c>
      <c r="F19" s="199"/>
      <c r="G19" s="192" t="s">
        <v>74</v>
      </c>
      <c r="H19" s="192"/>
      <c r="J19" s="190" t="s">
        <v>73</v>
      </c>
      <c r="K19" s="190"/>
      <c r="L19" s="190"/>
      <c r="M19" s="190"/>
      <c r="N19" s="190"/>
      <c r="O19" s="190"/>
      <c r="P19" s="190"/>
      <c r="Q19" s="32"/>
      <c r="R19" s="202" t="s">
        <v>57</v>
      </c>
      <c r="S19" s="203"/>
    </row>
    <row r="20" spans="1:25" s="36" customFormat="1" ht="55.5" customHeight="1" x14ac:dyDescent="0.2">
      <c r="B20" s="197" t="s">
        <v>42</v>
      </c>
      <c r="C20" s="197"/>
      <c r="E20" s="205" t="s">
        <v>45</v>
      </c>
      <c r="F20" s="205"/>
      <c r="G20" s="191" t="s">
        <v>46</v>
      </c>
      <c r="H20" s="191"/>
      <c r="J20" s="191" t="s">
        <v>48</v>
      </c>
      <c r="K20" s="191"/>
      <c r="L20" s="191"/>
      <c r="M20" s="191"/>
      <c r="N20" s="191"/>
      <c r="O20" s="191"/>
      <c r="P20" s="191"/>
      <c r="Q20" s="84"/>
      <c r="R20" s="188" t="s">
        <v>44</v>
      </c>
      <c r="S20" s="188"/>
      <c r="U20" s="90"/>
      <c r="V20" s="90"/>
      <c r="W20" s="90"/>
      <c r="X20" s="90"/>
      <c r="Y20" s="90"/>
    </row>
    <row r="21" spans="1:25" ht="10.5" customHeight="1" x14ac:dyDescent="0.25">
      <c r="B21" s="72"/>
      <c r="C21" s="72"/>
      <c r="E21" s="76"/>
      <c r="F21" s="76"/>
      <c r="G21" s="72"/>
      <c r="H21" s="72"/>
      <c r="J21" s="72"/>
      <c r="K21" s="72"/>
      <c r="L21" s="72"/>
      <c r="M21" s="72"/>
      <c r="N21" s="72"/>
      <c r="O21" s="72"/>
      <c r="P21" s="72"/>
      <c r="Q21" s="31"/>
      <c r="R21" s="77"/>
      <c r="S21" s="77"/>
    </row>
    <row r="22" spans="1:25" ht="3" hidden="1" customHeight="1" x14ac:dyDescent="0.25"/>
    <row r="23" spans="1:25" ht="17.25" customHeight="1" x14ac:dyDescent="0.25">
      <c r="A23" s="16" t="s">
        <v>27</v>
      </c>
      <c r="B23" s="198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8"/>
      <c r="S23" s="18"/>
      <c r="T23" s="18"/>
      <c r="U23" s="91"/>
      <c r="V23" s="92"/>
      <c r="W23" s="92"/>
      <c r="X23" s="92"/>
    </row>
    <row r="24" spans="1:25" ht="3" customHeight="1" x14ac:dyDescent="0.25">
      <c r="A24" s="1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3"/>
      <c r="V24" s="92"/>
      <c r="W24" s="92"/>
      <c r="X24" s="92"/>
    </row>
    <row r="25" spans="1:25" ht="15.75" x14ac:dyDescent="0.25">
      <c r="A25" s="12"/>
      <c r="B25" s="19" t="s">
        <v>14</v>
      </c>
      <c r="C25" s="180" t="s">
        <v>29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27"/>
      <c r="U25" s="94"/>
      <c r="V25" s="94"/>
      <c r="W25" s="94"/>
      <c r="X25" s="92"/>
    </row>
    <row r="26" spans="1:25" ht="18.75" customHeight="1" x14ac:dyDescent="0.25">
      <c r="A26" s="12"/>
      <c r="B26" s="19">
        <v>1</v>
      </c>
      <c r="C26" s="204" t="s">
        <v>76</v>
      </c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7"/>
      <c r="U26" s="94"/>
      <c r="V26" s="94"/>
      <c r="W26" s="94"/>
      <c r="X26" s="92"/>
    </row>
    <row r="27" spans="1:25" ht="32.25" customHeight="1" x14ac:dyDescent="0.25">
      <c r="A27" s="12"/>
      <c r="B27" s="19">
        <v>2</v>
      </c>
      <c r="C27" s="204" t="s">
        <v>86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7"/>
      <c r="U27" s="94"/>
      <c r="V27" s="94"/>
      <c r="W27" s="94"/>
      <c r="X27" s="92"/>
    </row>
    <row r="28" spans="1:25" ht="18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22"/>
      <c r="S28" s="22"/>
      <c r="T28" s="22"/>
      <c r="U28" s="92"/>
      <c r="V28" s="92"/>
      <c r="W28" s="92"/>
      <c r="X28" s="92"/>
    </row>
    <row r="29" spans="1:25" ht="15.75" x14ac:dyDescent="0.25">
      <c r="A29" s="20" t="s">
        <v>30</v>
      </c>
      <c r="B29" s="21" t="s">
        <v>31</v>
      </c>
      <c r="C29" s="21"/>
      <c r="D29" s="21"/>
      <c r="E29" s="194" t="s">
        <v>87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22"/>
      <c r="S29" s="22"/>
      <c r="T29" s="22"/>
      <c r="U29" s="92"/>
      <c r="V29" s="92"/>
      <c r="W29" s="92"/>
      <c r="X29" s="92"/>
    </row>
    <row r="30" spans="1:25" ht="15.75" x14ac:dyDescent="0.25">
      <c r="A30" s="20"/>
      <c r="B30" s="21"/>
      <c r="C30" s="21"/>
      <c r="D30" s="21"/>
      <c r="F30" s="10"/>
      <c r="G30" s="10"/>
      <c r="H30" s="1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92"/>
      <c r="V30" s="92"/>
      <c r="W30" s="92"/>
      <c r="X30" s="92"/>
    </row>
    <row r="31" spans="1:25" ht="15.75" x14ac:dyDescent="0.25">
      <c r="A31" s="20" t="s">
        <v>12</v>
      </c>
      <c r="B31" s="3" t="s">
        <v>32</v>
      </c>
      <c r="C31" s="2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9"/>
      <c r="S31" s="28"/>
      <c r="T31" s="28"/>
      <c r="U31" s="95"/>
      <c r="V31" s="92"/>
      <c r="W31" s="92"/>
      <c r="X31" s="92"/>
    </row>
    <row r="32" spans="1:25" ht="6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8"/>
      <c r="S32" s="28"/>
      <c r="T32" s="28"/>
      <c r="U32" s="95"/>
      <c r="V32" s="92"/>
      <c r="W32" s="92"/>
      <c r="X32" s="92"/>
    </row>
    <row r="33" spans="1:25" ht="15.75" x14ac:dyDescent="0.25">
      <c r="A33" s="25"/>
      <c r="B33" s="19" t="s">
        <v>14</v>
      </c>
      <c r="C33" s="180" t="s">
        <v>33</v>
      </c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27"/>
      <c r="U33" s="94"/>
      <c r="V33" s="94"/>
      <c r="W33" s="94"/>
      <c r="X33" s="92"/>
    </row>
    <row r="34" spans="1:25" ht="33.75" customHeight="1" x14ac:dyDescent="0.25">
      <c r="A34" s="25"/>
      <c r="B34" s="19">
        <v>1</v>
      </c>
      <c r="C34" s="150" t="s">
        <v>88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27"/>
      <c r="U34" s="94"/>
      <c r="V34" s="94"/>
      <c r="W34" s="94"/>
      <c r="X34" s="92"/>
    </row>
    <row r="35" spans="1:25" ht="15.75" x14ac:dyDescent="0.25">
      <c r="A35" s="25"/>
      <c r="B35" s="19">
        <f>B34+1</f>
        <v>2</v>
      </c>
      <c r="C35" s="150" t="s">
        <v>89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27"/>
      <c r="U35" s="94"/>
      <c r="V35" s="94"/>
      <c r="W35" s="94"/>
      <c r="X35" s="92"/>
    </row>
    <row r="36" spans="1:25" ht="6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22"/>
      <c r="S36" s="22"/>
      <c r="T36" s="22"/>
      <c r="U36" s="92"/>
      <c r="V36" s="96"/>
      <c r="W36" s="92"/>
      <c r="X36" s="92"/>
    </row>
    <row r="37" spans="1:25" ht="15.75" x14ac:dyDescent="0.25">
      <c r="A37" s="52" t="s">
        <v>15</v>
      </c>
      <c r="B37" s="26" t="s">
        <v>34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V37" s="96"/>
    </row>
    <row r="38" spans="1:25" s="12" customFormat="1" ht="15.75" x14ac:dyDescent="0.25">
      <c r="A38" s="38" t="s">
        <v>58</v>
      </c>
      <c r="B38" s="26"/>
      <c r="U38" s="89"/>
      <c r="V38" s="89"/>
      <c r="W38" s="89"/>
      <c r="X38" s="89"/>
      <c r="Y38" s="89"/>
    </row>
    <row r="39" spans="1:25" ht="6" customHeight="1" x14ac:dyDescent="0.25">
      <c r="B39" s="3"/>
      <c r="Q39" s="4" t="s">
        <v>37</v>
      </c>
    </row>
    <row r="40" spans="1:25" ht="31.5" customHeight="1" x14ac:dyDescent="0.25">
      <c r="A40" s="173" t="s">
        <v>14</v>
      </c>
      <c r="B40" s="181" t="s">
        <v>68</v>
      </c>
      <c r="C40" s="182"/>
      <c r="D40" s="182"/>
      <c r="E40" s="183"/>
      <c r="F40" s="160" t="s">
        <v>10</v>
      </c>
      <c r="G40" s="160"/>
      <c r="H40" s="160"/>
      <c r="I40" s="160" t="s">
        <v>39</v>
      </c>
      <c r="J40" s="160"/>
      <c r="K40" s="160"/>
      <c r="L40" s="160"/>
      <c r="M40" s="160"/>
      <c r="N40" s="160"/>
      <c r="O40" s="160" t="s">
        <v>11</v>
      </c>
      <c r="P40" s="160"/>
      <c r="Q40" s="160"/>
      <c r="R40" s="7"/>
    </row>
    <row r="41" spans="1:25" ht="33" customHeight="1" x14ac:dyDescent="0.25">
      <c r="A41" s="174"/>
      <c r="B41" s="184"/>
      <c r="C41" s="185"/>
      <c r="D41" s="185"/>
      <c r="E41" s="186"/>
      <c r="F41" s="78" t="s">
        <v>7</v>
      </c>
      <c r="G41" s="78" t="s">
        <v>8</v>
      </c>
      <c r="H41" s="78" t="s">
        <v>9</v>
      </c>
      <c r="I41" s="160" t="s">
        <v>7</v>
      </c>
      <c r="J41" s="160"/>
      <c r="K41" s="130" t="s">
        <v>8</v>
      </c>
      <c r="L41" s="132"/>
      <c r="M41" s="160" t="s">
        <v>9</v>
      </c>
      <c r="N41" s="160"/>
      <c r="O41" s="78" t="s">
        <v>7</v>
      </c>
      <c r="P41" s="78" t="s">
        <v>8</v>
      </c>
      <c r="Q41" s="78" t="s">
        <v>9</v>
      </c>
      <c r="R41" s="7"/>
    </row>
    <row r="42" spans="1:25" ht="15.75" x14ac:dyDescent="0.25">
      <c r="A42" s="73">
        <v>1</v>
      </c>
      <c r="B42" s="160">
        <v>2</v>
      </c>
      <c r="C42" s="160"/>
      <c r="D42" s="160"/>
      <c r="E42" s="160"/>
      <c r="F42" s="78">
        <v>3</v>
      </c>
      <c r="G42" s="78">
        <v>4</v>
      </c>
      <c r="H42" s="78">
        <v>5</v>
      </c>
      <c r="I42" s="160">
        <v>6</v>
      </c>
      <c r="J42" s="160"/>
      <c r="K42" s="130">
        <v>7</v>
      </c>
      <c r="L42" s="132"/>
      <c r="M42" s="130">
        <v>8</v>
      </c>
      <c r="N42" s="132"/>
      <c r="O42" s="78">
        <v>9</v>
      </c>
      <c r="P42" s="78">
        <v>10</v>
      </c>
      <c r="Q42" s="78">
        <v>11</v>
      </c>
      <c r="R42" s="8"/>
    </row>
    <row r="43" spans="1:25" ht="102" customHeight="1" x14ac:dyDescent="0.25">
      <c r="A43" s="45">
        <v>1</v>
      </c>
      <c r="B43" s="150" t="s">
        <v>85</v>
      </c>
      <c r="C43" s="150"/>
      <c r="D43" s="150"/>
      <c r="E43" s="150"/>
      <c r="F43" s="46">
        <f>I69+I70+I71</f>
        <v>1933121</v>
      </c>
      <c r="G43" s="46"/>
      <c r="H43" s="46">
        <f>F43</f>
        <v>1933121</v>
      </c>
      <c r="I43" s="179">
        <f>O69+O70+O71</f>
        <v>1932091.3800000001</v>
      </c>
      <c r="J43" s="179"/>
      <c r="K43" s="179"/>
      <c r="L43" s="179"/>
      <c r="M43" s="179">
        <f>I43+K43</f>
        <v>1932091.3800000001</v>
      </c>
      <c r="N43" s="179"/>
      <c r="O43" s="46">
        <f>I43-F43</f>
        <v>-1029.6199999998789</v>
      </c>
      <c r="P43" s="46"/>
      <c r="Q43" s="46">
        <f>O43</f>
        <v>-1029.6199999998789</v>
      </c>
      <c r="R43" s="7"/>
    </row>
    <row r="44" spans="1:25" ht="16.5" customHeight="1" x14ac:dyDescent="0.25">
      <c r="A44" s="45">
        <v>2</v>
      </c>
      <c r="B44" s="126" t="s">
        <v>91</v>
      </c>
      <c r="C44" s="127"/>
      <c r="D44" s="127"/>
      <c r="E44" s="128"/>
      <c r="F44" s="46"/>
      <c r="G44" s="46">
        <f>K85</f>
        <v>1454200</v>
      </c>
      <c r="H44" s="46">
        <f>G44</f>
        <v>1454200</v>
      </c>
      <c r="I44" s="179"/>
      <c r="J44" s="179"/>
      <c r="K44" s="179">
        <f>P85</f>
        <v>1447555.06</v>
      </c>
      <c r="L44" s="179"/>
      <c r="M44" s="179">
        <f>I44+K44</f>
        <v>1447555.06</v>
      </c>
      <c r="N44" s="179"/>
      <c r="O44" s="46"/>
      <c r="P44" s="46">
        <f>K44-G44</f>
        <v>-6644.9399999999441</v>
      </c>
      <c r="Q44" s="46">
        <f>P44</f>
        <v>-6644.9399999999441</v>
      </c>
      <c r="R44" s="7"/>
    </row>
    <row r="45" spans="1:25" ht="17.25" customHeight="1" x14ac:dyDescent="0.25">
      <c r="A45" s="47"/>
      <c r="B45" s="175" t="s">
        <v>13</v>
      </c>
      <c r="C45" s="176"/>
      <c r="D45" s="176"/>
      <c r="E45" s="177"/>
      <c r="F45" s="46">
        <f>SUM(F43:F44)</f>
        <v>1933121</v>
      </c>
      <c r="G45" s="46">
        <f>G44</f>
        <v>1454200</v>
      </c>
      <c r="H45" s="46">
        <f>F45+G45</f>
        <v>3387321</v>
      </c>
      <c r="I45" s="179">
        <f>SUM(I43:J44)</f>
        <v>1932091.3800000001</v>
      </c>
      <c r="J45" s="179"/>
      <c r="K45" s="179">
        <f>K44</f>
        <v>1447555.06</v>
      </c>
      <c r="L45" s="179"/>
      <c r="M45" s="179">
        <f>I45+K45</f>
        <v>3379646.4400000004</v>
      </c>
      <c r="N45" s="179"/>
      <c r="O45" s="46">
        <f>I45-F45</f>
        <v>-1029.6199999998789</v>
      </c>
      <c r="P45" s="46">
        <f>P44</f>
        <v>-6644.9399999999441</v>
      </c>
      <c r="Q45" s="46">
        <f>O45+P45</f>
        <v>-7674.559999999823</v>
      </c>
      <c r="V45" s="89">
        <f>I45/F45*100</f>
        <v>99.946737943460349</v>
      </c>
      <c r="W45" s="89">
        <f>M45/H45*100</f>
        <v>99.773432751132844</v>
      </c>
    </row>
    <row r="46" spans="1:25" s="12" customFormat="1" ht="24.75" customHeight="1" x14ac:dyDescent="0.25">
      <c r="A46" s="39" t="s">
        <v>59</v>
      </c>
      <c r="B4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0"/>
      <c r="U46" s="89"/>
      <c r="V46" s="89"/>
      <c r="W46" s="89"/>
      <c r="X46" s="89"/>
      <c r="Y46" s="89"/>
    </row>
    <row r="47" spans="1:25" s="12" customFormat="1" ht="15.75" x14ac:dyDescent="0.25">
      <c r="A47" s="39"/>
      <c r="B4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40"/>
      <c r="U47" s="89"/>
      <c r="V47" s="89"/>
      <c r="W47" s="89"/>
      <c r="X47" s="89"/>
      <c r="Y47" s="89"/>
    </row>
    <row r="48" spans="1:25" s="12" customFormat="1" ht="15.75" x14ac:dyDescent="0.25">
      <c r="B48" s="41" t="s">
        <v>14</v>
      </c>
      <c r="C48" s="178" t="s">
        <v>60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89"/>
      <c r="V48" s="89"/>
      <c r="W48" s="89"/>
      <c r="X48" s="89"/>
      <c r="Y48" s="89"/>
    </row>
    <row r="49" spans="1:46" s="12" customFormat="1" ht="15.75" x14ac:dyDescent="0.25">
      <c r="B49" s="41">
        <v>1</v>
      </c>
      <c r="C49" s="178">
        <v>2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89"/>
      <c r="V49" s="89"/>
      <c r="W49" s="89"/>
      <c r="X49" s="89"/>
      <c r="Y49" s="89"/>
    </row>
    <row r="50" spans="1:46" s="12" customFormat="1" ht="15.75" customHeight="1" x14ac:dyDescent="0.25">
      <c r="B50" s="53">
        <v>1</v>
      </c>
      <c r="C50" s="122" t="s">
        <v>109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89"/>
      <c r="V50" s="89"/>
      <c r="W50" s="89"/>
      <c r="X50" s="89"/>
      <c r="Y50" s="89"/>
    </row>
    <row r="51" spans="1:46" s="12" customFormat="1" ht="15.75" customHeight="1" x14ac:dyDescent="0.25">
      <c r="B51" s="53">
        <v>2</v>
      </c>
      <c r="C51" s="122" t="s">
        <v>108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89"/>
      <c r="V51" s="89"/>
      <c r="W51" s="89"/>
      <c r="X51" s="89"/>
      <c r="Y51" s="89"/>
    </row>
    <row r="52" spans="1:46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46" ht="18.75" customHeight="1" x14ac:dyDescent="0.25">
      <c r="A53" s="52" t="s">
        <v>35</v>
      </c>
      <c r="B53" s="3" t="s">
        <v>36</v>
      </c>
    </row>
    <row r="54" spans="1:46" ht="15.75" x14ac:dyDescent="0.25">
      <c r="B54" s="3"/>
      <c r="Q54" s="4" t="s">
        <v>37</v>
      </c>
    </row>
    <row r="55" spans="1:46" ht="31.5" customHeight="1" x14ac:dyDescent="0.25">
      <c r="A55" s="160" t="s">
        <v>14</v>
      </c>
      <c r="B55" s="160" t="s">
        <v>16</v>
      </c>
      <c r="C55" s="160"/>
      <c r="D55" s="160"/>
      <c r="E55" s="160"/>
      <c r="F55" s="160" t="s">
        <v>10</v>
      </c>
      <c r="G55" s="160"/>
      <c r="H55" s="160"/>
      <c r="I55" s="160" t="s">
        <v>39</v>
      </c>
      <c r="J55" s="160"/>
      <c r="K55" s="160"/>
      <c r="L55" s="160"/>
      <c r="M55" s="160"/>
      <c r="N55" s="160"/>
      <c r="O55" s="160" t="s">
        <v>11</v>
      </c>
      <c r="P55" s="160"/>
      <c r="Q55" s="160"/>
    </row>
    <row r="56" spans="1:46" ht="33" customHeight="1" x14ac:dyDescent="0.25">
      <c r="A56" s="160"/>
      <c r="B56" s="160"/>
      <c r="C56" s="160"/>
      <c r="D56" s="160"/>
      <c r="E56" s="160"/>
      <c r="F56" s="78" t="s">
        <v>7</v>
      </c>
      <c r="G56" s="78" t="s">
        <v>8</v>
      </c>
      <c r="H56" s="78" t="s">
        <v>9</v>
      </c>
      <c r="I56" s="160" t="s">
        <v>7</v>
      </c>
      <c r="J56" s="160"/>
      <c r="K56" s="130" t="s">
        <v>8</v>
      </c>
      <c r="L56" s="132"/>
      <c r="M56" s="160" t="s">
        <v>9</v>
      </c>
      <c r="N56" s="160"/>
      <c r="O56" s="78" t="s">
        <v>7</v>
      </c>
      <c r="P56" s="78" t="s">
        <v>8</v>
      </c>
      <c r="Q56" s="78" t="s">
        <v>9</v>
      </c>
    </row>
    <row r="57" spans="1:46" ht="15.75" x14ac:dyDescent="0.25">
      <c r="A57" s="73">
        <v>1</v>
      </c>
      <c r="B57" s="160">
        <v>2</v>
      </c>
      <c r="C57" s="160"/>
      <c r="D57" s="160"/>
      <c r="E57" s="160"/>
      <c r="F57" s="78">
        <v>3</v>
      </c>
      <c r="G57" s="78">
        <v>4</v>
      </c>
      <c r="H57" s="78">
        <v>5</v>
      </c>
      <c r="I57" s="160">
        <v>6</v>
      </c>
      <c r="J57" s="160"/>
      <c r="K57" s="130">
        <v>7</v>
      </c>
      <c r="L57" s="132"/>
      <c r="M57" s="130">
        <v>8</v>
      </c>
      <c r="N57" s="132"/>
      <c r="O57" s="78">
        <v>9</v>
      </c>
      <c r="P57" s="78">
        <v>10</v>
      </c>
      <c r="Q57" s="78">
        <v>11</v>
      </c>
      <c r="V57" s="92"/>
      <c r="W57" s="92"/>
      <c r="X57" s="92"/>
      <c r="Y57" s="92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1:46" ht="68.25" customHeight="1" x14ac:dyDescent="0.25">
      <c r="A58" s="45">
        <v>1</v>
      </c>
      <c r="B58" s="168" t="s">
        <v>77</v>
      </c>
      <c r="C58" s="169"/>
      <c r="D58" s="169"/>
      <c r="E58" s="170"/>
      <c r="F58" s="44">
        <f>F43+F44</f>
        <v>1933121</v>
      </c>
      <c r="G58" s="45"/>
      <c r="H58" s="44">
        <f>F58</f>
        <v>1933121</v>
      </c>
      <c r="I58" s="103">
        <f>I43+I44</f>
        <v>1932091.3800000001</v>
      </c>
      <c r="J58" s="101"/>
      <c r="K58" s="144"/>
      <c r="L58" s="145"/>
      <c r="M58" s="103">
        <f>I58</f>
        <v>1932091.3800000001</v>
      </c>
      <c r="N58" s="101"/>
      <c r="O58" s="44">
        <f>I58-F58</f>
        <v>-1029.6199999998789</v>
      </c>
      <c r="P58" s="44">
        <f>K58-G58</f>
        <v>0</v>
      </c>
      <c r="Q58" s="44">
        <f>O58</f>
        <v>-1029.6199999998789</v>
      </c>
      <c r="V58" s="92"/>
      <c r="W58" s="97"/>
      <c r="X58" s="97"/>
      <c r="Y58" s="97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7"/>
    </row>
    <row r="59" spans="1:46" ht="96.75" customHeight="1" x14ac:dyDescent="0.25">
      <c r="A59" s="45">
        <v>2</v>
      </c>
      <c r="B59" s="106" t="s">
        <v>90</v>
      </c>
      <c r="C59" s="107"/>
      <c r="D59" s="107"/>
      <c r="E59" s="108"/>
      <c r="F59" s="44"/>
      <c r="G59" s="44">
        <f>K85</f>
        <v>1454200</v>
      </c>
      <c r="H59" s="44">
        <f>F59+G59</f>
        <v>1454200</v>
      </c>
      <c r="I59" s="103"/>
      <c r="J59" s="101"/>
      <c r="K59" s="115">
        <f>P85</f>
        <v>1447555.06</v>
      </c>
      <c r="L59" s="145"/>
      <c r="M59" s="103">
        <f>K59</f>
        <v>1447555.06</v>
      </c>
      <c r="N59" s="101"/>
      <c r="O59" s="44">
        <f>I59-F59</f>
        <v>0</v>
      </c>
      <c r="P59" s="44">
        <f>K59-G59</f>
        <v>-6644.9399999999441</v>
      </c>
      <c r="Q59" s="44">
        <f>O59+P59</f>
        <v>-6644.9399999999441</v>
      </c>
      <c r="V59" s="92"/>
      <c r="W59" s="97"/>
      <c r="X59" s="97"/>
      <c r="Y59" s="97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7"/>
    </row>
    <row r="60" spans="1:46" ht="18" customHeight="1" x14ac:dyDescent="0.25">
      <c r="A60" s="73"/>
      <c r="B60" s="106" t="s">
        <v>13</v>
      </c>
      <c r="C60" s="107"/>
      <c r="D60" s="107"/>
      <c r="E60" s="108"/>
      <c r="F60" s="44">
        <f>F58+F59</f>
        <v>1933121</v>
      </c>
      <c r="G60" s="44">
        <f>G58+G59</f>
        <v>1454200</v>
      </c>
      <c r="H60" s="44">
        <f>H58+H59</f>
        <v>3387321</v>
      </c>
      <c r="I60" s="115">
        <f>I58+I59</f>
        <v>1932091.3800000001</v>
      </c>
      <c r="J60" s="116"/>
      <c r="K60" s="115">
        <f>K58+K59</f>
        <v>1447555.06</v>
      </c>
      <c r="L60" s="116"/>
      <c r="M60" s="115">
        <f>M58+M59</f>
        <v>3379646.4400000004</v>
      </c>
      <c r="N60" s="116"/>
      <c r="O60" s="44">
        <f>O58+O59</f>
        <v>-1029.6199999998789</v>
      </c>
      <c r="P60" s="44">
        <f>P58+P59</f>
        <v>-6644.9399999999441</v>
      </c>
      <c r="Q60" s="44">
        <f>Q58+Q59</f>
        <v>-7674.559999999823</v>
      </c>
      <c r="V60" s="92">
        <f>M60/H60*100</f>
        <v>99.773432751132844</v>
      </c>
      <c r="W60" s="98"/>
      <c r="X60" s="98"/>
      <c r="Y60" s="98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4"/>
      <c r="AO60" s="54"/>
      <c r="AP60" s="54"/>
      <c r="AQ60" s="54"/>
      <c r="AR60" s="54"/>
      <c r="AS60" s="54"/>
      <c r="AT60" s="7"/>
    </row>
    <row r="61" spans="1:46" x14ac:dyDescent="0.25">
      <c r="V61" s="92"/>
      <c r="W61" s="92"/>
      <c r="X61" s="92"/>
      <c r="Y61" s="92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7"/>
      <c r="AO61" s="7"/>
      <c r="AP61" s="7"/>
      <c r="AQ61" s="7"/>
      <c r="AR61" s="7"/>
      <c r="AS61" s="7"/>
      <c r="AT61" s="7"/>
    </row>
    <row r="62" spans="1:46" ht="18" customHeight="1" x14ac:dyDescent="0.25">
      <c r="A62" s="52" t="s">
        <v>38</v>
      </c>
      <c r="B62" s="3" t="s">
        <v>41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V62" s="92"/>
      <c r="W62" s="92"/>
      <c r="X62" s="92"/>
      <c r="Y62" s="92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7"/>
      <c r="AO62" s="7"/>
      <c r="AP62" s="7"/>
      <c r="AQ62" s="7"/>
      <c r="AR62" s="7"/>
      <c r="AS62" s="7"/>
      <c r="AT62" s="7"/>
    </row>
    <row r="63" spans="1:46" s="12" customFormat="1" ht="15.75" x14ac:dyDescent="0.25">
      <c r="A63" s="161" t="s">
        <v>61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26"/>
      <c r="T63" s="26"/>
      <c r="U63" s="89"/>
      <c r="V63" s="92"/>
      <c r="W63" s="92"/>
      <c r="X63" s="92"/>
      <c r="Y63" s="92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22"/>
      <c r="AO63" s="22"/>
      <c r="AP63" s="22"/>
      <c r="AQ63" s="22"/>
      <c r="AR63" s="22"/>
      <c r="AS63" s="22"/>
      <c r="AT63" s="22"/>
    </row>
    <row r="64" spans="1:46" ht="48.75" customHeight="1" x14ac:dyDescent="0.25">
      <c r="A64" s="160" t="s">
        <v>14</v>
      </c>
      <c r="B64" s="160" t="s">
        <v>19</v>
      </c>
      <c r="C64" s="160"/>
      <c r="D64" s="160"/>
      <c r="E64" s="160"/>
      <c r="F64" s="160" t="s">
        <v>17</v>
      </c>
      <c r="G64" s="160" t="s">
        <v>18</v>
      </c>
      <c r="H64" s="160"/>
      <c r="I64" s="160" t="s">
        <v>10</v>
      </c>
      <c r="J64" s="160"/>
      <c r="K64" s="160"/>
      <c r="L64" s="160"/>
      <c r="M64" s="160"/>
      <c r="N64" s="160"/>
      <c r="O64" s="160" t="s">
        <v>40</v>
      </c>
      <c r="P64" s="160"/>
      <c r="Q64" s="160"/>
      <c r="R64" s="160" t="s">
        <v>11</v>
      </c>
      <c r="S64" s="160"/>
      <c r="T64" s="160"/>
      <c r="V64" s="92"/>
      <c r="W64" s="92"/>
      <c r="X64" s="92"/>
      <c r="Y64" s="92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7"/>
      <c r="AO64" s="7"/>
      <c r="AP64" s="7"/>
      <c r="AQ64" s="7"/>
      <c r="AR64" s="7"/>
      <c r="AS64" s="7"/>
      <c r="AT64" s="7"/>
    </row>
    <row r="65" spans="1:46" ht="31.5" x14ac:dyDescent="0.25">
      <c r="A65" s="160"/>
      <c r="B65" s="160"/>
      <c r="C65" s="160"/>
      <c r="D65" s="160"/>
      <c r="E65" s="160"/>
      <c r="F65" s="160"/>
      <c r="G65" s="160"/>
      <c r="H65" s="160"/>
      <c r="I65" s="160" t="s">
        <v>7</v>
      </c>
      <c r="J65" s="160"/>
      <c r="K65" s="160" t="s">
        <v>8</v>
      </c>
      <c r="L65" s="160"/>
      <c r="M65" s="160" t="s">
        <v>9</v>
      </c>
      <c r="N65" s="160"/>
      <c r="O65" s="78" t="s">
        <v>7</v>
      </c>
      <c r="P65" s="78" t="s">
        <v>8</v>
      </c>
      <c r="Q65" s="78" t="s">
        <v>9</v>
      </c>
      <c r="R65" s="78" t="s">
        <v>7</v>
      </c>
      <c r="S65" s="78" t="s">
        <v>8</v>
      </c>
      <c r="T65" s="78" t="s">
        <v>9</v>
      </c>
      <c r="V65" s="92"/>
      <c r="W65" s="92"/>
      <c r="X65" s="92"/>
      <c r="Y65" s="92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7"/>
      <c r="AO65" s="7"/>
      <c r="AP65" s="7"/>
      <c r="AQ65" s="7"/>
      <c r="AR65" s="7"/>
      <c r="AS65" s="7"/>
      <c r="AT65" s="7"/>
    </row>
    <row r="66" spans="1:46" ht="15.75" x14ac:dyDescent="0.25">
      <c r="A66" s="78">
        <v>1</v>
      </c>
      <c r="B66" s="160">
        <v>2</v>
      </c>
      <c r="C66" s="160"/>
      <c r="D66" s="160"/>
      <c r="E66" s="160"/>
      <c r="F66" s="78">
        <v>3</v>
      </c>
      <c r="G66" s="160">
        <v>4</v>
      </c>
      <c r="H66" s="160"/>
      <c r="I66" s="160">
        <v>5</v>
      </c>
      <c r="J66" s="160"/>
      <c r="K66" s="160">
        <v>6</v>
      </c>
      <c r="L66" s="160"/>
      <c r="M66" s="160">
        <v>7</v>
      </c>
      <c r="N66" s="160"/>
      <c r="O66" s="78">
        <v>8</v>
      </c>
      <c r="P66" s="78">
        <v>9</v>
      </c>
      <c r="Q66" s="78">
        <v>10</v>
      </c>
      <c r="R66" s="78">
        <v>11</v>
      </c>
      <c r="S66" s="78">
        <v>12</v>
      </c>
      <c r="T66" s="78">
        <v>13</v>
      </c>
      <c r="V66" s="92"/>
      <c r="W66" s="92"/>
      <c r="X66" s="92"/>
      <c r="Y66" s="92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7"/>
      <c r="AO66" s="7"/>
      <c r="AP66" s="7"/>
      <c r="AQ66" s="7"/>
      <c r="AR66" s="7"/>
      <c r="AS66" s="7"/>
      <c r="AT66" s="7"/>
    </row>
    <row r="67" spans="1:46" ht="33" customHeight="1" x14ac:dyDescent="0.25">
      <c r="A67" s="45"/>
      <c r="B67" s="165" t="s">
        <v>92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7"/>
      <c r="V67" s="92"/>
      <c r="W67" s="92"/>
      <c r="X67" s="92"/>
      <c r="Y67" s="92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7"/>
      <c r="AO67" s="7"/>
      <c r="AP67" s="7"/>
      <c r="AQ67" s="7"/>
      <c r="AR67" s="7"/>
      <c r="AS67" s="7"/>
      <c r="AT67" s="7"/>
    </row>
    <row r="68" spans="1:46" ht="18" customHeight="1" x14ac:dyDescent="0.25">
      <c r="A68" s="45"/>
      <c r="B68" s="151" t="s">
        <v>50</v>
      </c>
      <c r="C68" s="151"/>
      <c r="D68" s="151"/>
      <c r="E68" s="151"/>
      <c r="F68" s="49"/>
      <c r="G68" s="120"/>
      <c r="H68" s="120"/>
      <c r="I68" s="120"/>
      <c r="J68" s="156"/>
      <c r="K68" s="121"/>
      <c r="L68" s="121"/>
      <c r="M68" s="121"/>
      <c r="N68" s="121"/>
      <c r="O68" s="47"/>
      <c r="P68" s="47"/>
      <c r="Q68" s="47"/>
      <c r="R68" s="47"/>
      <c r="S68" s="47"/>
      <c r="T68" s="47"/>
      <c r="V68" s="92"/>
      <c r="W68" s="92"/>
      <c r="X68" s="92"/>
      <c r="Y68" s="92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7"/>
      <c r="AO68" s="7"/>
      <c r="AP68" s="7"/>
      <c r="AQ68" s="7"/>
      <c r="AR68" s="7"/>
      <c r="AS68" s="7"/>
      <c r="AT68" s="7"/>
    </row>
    <row r="69" spans="1:46" ht="66.75" customHeight="1" x14ac:dyDescent="0.25">
      <c r="A69" s="45">
        <v>1</v>
      </c>
      <c r="B69" s="117" t="s">
        <v>78</v>
      </c>
      <c r="C69" s="118"/>
      <c r="D69" s="118"/>
      <c r="E69" s="119"/>
      <c r="F69" s="48" t="s">
        <v>22</v>
      </c>
      <c r="G69" s="113" t="s">
        <v>21</v>
      </c>
      <c r="H69" s="146"/>
      <c r="I69" s="138">
        <f>1101060-107602+444240</f>
        <v>1437698</v>
      </c>
      <c r="J69" s="156"/>
      <c r="K69" s="121"/>
      <c r="L69" s="121"/>
      <c r="M69" s="115">
        <f>I69</f>
        <v>1437698</v>
      </c>
      <c r="N69" s="145"/>
      <c r="O69" s="44">
        <f>992969+443700</f>
        <v>1436669</v>
      </c>
      <c r="P69" s="44"/>
      <c r="Q69" s="44">
        <f>O69</f>
        <v>1436669</v>
      </c>
      <c r="R69" s="44">
        <f>O69-I69</f>
        <v>-1029</v>
      </c>
      <c r="S69" s="45"/>
      <c r="T69" s="44">
        <f>R69</f>
        <v>-1029</v>
      </c>
      <c r="V69" s="92"/>
      <c r="W69" s="92"/>
      <c r="X69" s="92"/>
      <c r="Y69" s="92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7"/>
      <c r="AO69" s="7"/>
      <c r="AP69" s="7"/>
      <c r="AQ69" s="7"/>
      <c r="AR69" s="7"/>
      <c r="AS69" s="7"/>
      <c r="AT69" s="7"/>
    </row>
    <row r="70" spans="1:46" ht="114" customHeight="1" x14ac:dyDescent="0.25">
      <c r="A70" s="45">
        <v>2</v>
      </c>
      <c r="B70" s="106" t="s">
        <v>93</v>
      </c>
      <c r="C70" s="107"/>
      <c r="D70" s="107"/>
      <c r="E70" s="108"/>
      <c r="F70" s="48" t="s">
        <v>22</v>
      </c>
      <c r="G70" s="113" t="s">
        <v>21</v>
      </c>
      <c r="H70" s="146"/>
      <c r="I70" s="103">
        <f>439462</f>
        <v>439462</v>
      </c>
      <c r="J70" s="103"/>
      <c r="K70" s="121"/>
      <c r="L70" s="121"/>
      <c r="M70" s="115">
        <f>I70</f>
        <v>439462</v>
      </c>
      <c r="N70" s="145"/>
      <c r="O70" s="44">
        <v>439461.6</v>
      </c>
      <c r="P70" s="44"/>
      <c r="Q70" s="44">
        <f>O70</f>
        <v>439461.6</v>
      </c>
      <c r="R70" s="44">
        <f>O70-I70</f>
        <v>-0.40000000002328306</v>
      </c>
      <c r="S70" s="45"/>
      <c r="T70" s="44">
        <f>R70</f>
        <v>-0.40000000002328306</v>
      </c>
      <c r="V70" s="92"/>
      <c r="W70" s="92"/>
      <c r="X70" s="92"/>
      <c r="Y70" s="92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7"/>
      <c r="AO70" s="7"/>
      <c r="AP70" s="7"/>
      <c r="AQ70" s="7"/>
      <c r="AR70" s="7"/>
      <c r="AS70" s="7"/>
      <c r="AT70" s="7"/>
    </row>
    <row r="71" spans="1:46" ht="67.5" customHeight="1" x14ac:dyDescent="0.25">
      <c r="A71" s="45">
        <v>3</v>
      </c>
      <c r="B71" s="106" t="s">
        <v>94</v>
      </c>
      <c r="C71" s="107"/>
      <c r="D71" s="107"/>
      <c r="E71" s="108"/>
      <c r="F71" s="48" t="s">
        <v>22</v>
      </c>
      <c r="G71" s="113" t="s">
        <v>21</v>
      </c>
      <c r="H71" s="146"/>
      <c r="I71" s="103">
        <v>55961</v>
      </c>
      <c r="J71" s="103"/>
      <c r="K71" s="121"/>
      <c r="L71" s="121"/>
      <c r="M71" s="115">
        <f>I71</f>
        <v>55961</v>
      </c>
      <c r="N71" s="145"/>
      <c r="O71" s="44">
        <v>55960.78</v>
      </c>
      <c r="P71" s="44"/>
      <c r="Q71" s="44">
        <f>O71</f>
        <v>55960.78</v>
      </c>
      <c r="R71" s="44">
        <f>O71-I71</f>
        <v>-0.22000000000116415</v>
      </c>
      <c r="S71" s="45"/>
      <c r="T71" s="44">
        <f>R71</f>
        <v>-0.22000000000116415</v>
      </c>
      <c r="V71" s="92"/>
      <c r="W71" s="92"/>
      <c r="X71" s="92"/>
      <c r="Y71" s="92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7"/>
      <c r="AO71" s="7"/>
      <c r="AP71" s="7"/>
      <c r="AQ71" s="7"/>
      <c r="AR71" s="7"/>
      <c r="AS71" s="7"/>
      <c r="AT71" s="7"/>
    </row>
    <row r="72" spans="1:46" ht="21" customHeight="1" x14ac:dyDescent="0.25">
      <c r="A72" s="45"/>
      <c r="B72" s="151" t="s">
        <v>51</v>
      </c>
      <c r="C72" s="151"/>
      <c r="D72" s="151"/>
      <c r="E72" s="151"/>
      <c r="F72" s="49"/>
      <c r="G72" s="147"/>
      <c r="H72" s="147"/>
      <c r="I72" s="201"/>
      <c r="J72" s="201"/>
      <c r="K72" s="101"/>
      <c r="L72" s="101"/>
      <c r="M72" s="142"/>
      <c r="N72" s="101"/>
      <c r="O72" s="45"/>
      <c r="P72" s="45"/>
      <c r="Q72" s="45"/>
      <c r="R72" s="50"/>
      <c r="S72" s="45"/>
      <c r="T72" s="50"/>
      <c r="V72" s="92"/>
      <c r="W72" s="99"/>
      <c r="X72" s="92"/>
      <c r="Y72" s="92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7"/>
      <c r="AO72" s="7"/>
      <c r="AP72" s="7"/>
      <c r="AQ72" s="7"/>
      <c r="AR72" s="7"/>
      <c r="AS72" s="7"/>
      <c r="AT72" s="7"/>
    </row>
    <row r="73" spans="1:46" ht="36" customHeight="1" x14ac:dyDescent="0.25">
      <c r="A73" s="45">
        <v>1</v>
      </c>
      <c r="B73" s="200" t="s">
        <v>79</v>
      </c>
      <c r="C73" s="200"/>
      <c r="D73" s="200"/>
      <c r="E73" s="200"/>
      <c r="F73" s="49" t="s">
        <v>23</v>
      </c>
      <c r="G73" s="120" t="s">
        <v>83</v>
      </c>
      <c r="H73" s="120"/>
      <c r="I73" s="136">
        <v>2</v>
      </c>
      <c r="J73" s="158"/>
      <c r="K73" s="134"/>
      <c r="L73" s="134"/>
      <c r="M73" s="134">
        <f>I73</f>
        <v>2</v>
      </c>
      <c r="N73" s="134"/>
      <c r="O73" s="57">
        <v>2</v>
      </c>
      <c r="P73" s="51"/>
      <c r="Q73" s="51">
        <f>O73</f>
        <v>2</v>
      </c>
      <c r="R73" s="50">
        <f>O73-I73</f>
        <v>0</v>
      </c>
      <c r="S73" s="45"/>
      <c r="T73" s="50">
        <f>R73</f>
        <v>0</v>
      </c>
      <c r="V73" s="92" t="s">
        <v>75</v>
      </c>
      <c r="W73" s="92"/>
      <c r="X73" s="92"/>
      <c r="Y73" s="92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7"/>
      <c r="AO73" s="7"/>
      <c r="AP73" s="7"/>
      <c r="AQ73" s="7"/>
      <c r="AR73" s="7"/>
      <c r="AS73" s="7"/>
      <c r="AT73" s="7"/>
    </row>
    <row r="74" spans="1:46" ht="36" customHeight="1" x14ac:dyDescent="0.25">
      <c r="A74" s="45">
        <v>2</v>
      </c>
      <c r="B74" s="117" t="s">
        <v>80</v>
      </c>
      <c r="C74" s="118"/>
      <c r="D74" s="118"/>
      <c r="E74" s="119"/>
      <c r="F74" s="49" t="s">
        <v>81</v>
      </c>
      <c r="G74" s="120" t="s">
        <v>82</v>
      </c>
      <c r="H74" s="120"/>
      <c r="I74" s="163">
        <f>87+(119+49)</f>
        <v>255</v>
      </c>
      <c r="J74" s="164"/>
      <c r="K74" s="134"/>
      <c r="L74" s="134"/>
      <c r="M74" s="134">
        <f>I74</f>
        <v>255</v>
      </c>
      <c r="N74" s="134"/>
      <c r="O74" s="57">
        <v>255</v>
      </c>
      <c r="P74" s="51"/>
      <c r="Q74" s="51">
        <f>O74</f>
        <v>255</v>
      </c>
      <c r="R74" s="50">
        <f>O74-I74</f>
        <v>0</v>
      </c>
      <c r="S74" s="45"/>
      <c r="T74" s="50">
        <f>R74</f>
        <v>0</v>
      </c>
      <c r="V74" s="92">
        <f>87+(126+61)</f>
        <v>274</v>
      </c>
      <c r="W74" s="92"/>
      <c r="X74" s="92"/>
      <c r="Y74" s="92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7"/>
      <c r="AO74" s="7"/>
      <c r="AP74" s="7"/>
      <c r="AQ74" s="7"/>
      <c r="AR74" s="7"/>
      <c r="AS74" s="7"/>
      <c r="AT74" s="7"/>
    </row>
    <row r="75" spans="1:46" ht="69.75" customHeight="1" x14ac:dyDescent="0.25">
      <c r="A75" s="45">
        <v>3</v>
      </c>
      <c r="B75" s="117" t="s">
        <v>96</v>
      </c>
      <c r="C75" s="118"/>
      <c r="D75" s="118"/>
      <c r="E75" s="119"/>
      <c r="F75" s="49" t="s">
        <v>23</v>
      </c>
      <c r="G75" s="120" t="s">
        <v>69</v>
      </c>
      <c r="H75" s="120"/>
      <c r="I75" s="135">
        <v>1</v>
      </c>
      <c r="J75" s="136"/>
      <c r="K75" s="134"/>
      <c r="L75" s="134"/>
      <c r="M75" s="134">
        <f>I75</f>
        <v>1</v>
      </c>
      <c r="N75" s="134"/>
      <c r="O75" s="57">
        <v>1</v>
      </c>
      <c r="P75" s="51"/>
      <c r="Q75" s="51">
        <f>O75</f>
        <v>1</v>
      </c>
      <c r="R75" s="50">
        <f>O75-I75</f>
        <v>0</v>
      </c>
      <c r="S75" s="45"/>
      <c r="T75" s="50">
        <f>R75</f>
        <v>0</v>
      </c>
      <c r="V75" s="92"/>
      <c r="W75" s="92"/>
      <c r="X75" s="92"/>
      <c r="Y75" s="92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7"/>
      <c r="AO75" s="7"/>
      <c r="AP75" s="7"/>
      <c r="AQ75" s="7"/>
      <c r="AR75" s="7"/>
      <c r="AS75" s="7"/>
      <c r="AT75" s="7"/>
    </row>
    <row r="76" spans="1:46" ht="18" customHeight="1" x14ac:dyDescent="0.25">
      <c r="A76" s="45"/>
      <c r="B76" s="151" t="s">
        <v>52</v>
      </c>
      <c r="C76" s="151"/>
      <c r="D76" s="151"/>
      <c r="E76" s="151"/>
      <c r="F76" s="49"/>
      <c r="G76" s="120"/>
      <c r="H76" s="120"/>
      <c r="I76" s="120"/>
      <c r="J76" s="120"/>
      <c r="K76" s="101"/>
      <c r="L76" s="101"/>
      <c r="M76" s="142"/>
      <c r="N76" s="101"/>
      <c r="O76" s="45"/>
      <c r="P76" s="45"/>
      <c r="Q76" s="45"/>
      <c r="R76" s="50"/>
      <c r="S76" s="45"/>
      <c r="T76" s="50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</row>
    <row r="77" spans="1:46" ht="22.5" customHeight="1" x14ac:dyDescent="0.25">
      <c r="A77" s="45">
        <v>1</v>
      </c>
      <c r="B77" s="150" t="s">
        <v>97</v>
      </c>
      <c r="C77" s="150"/>
      <c r="D77" s="150"/>
      <c r="E77" s="150"/>
      <c r="F77" s="49" t="s">
        <v>22</v>
      </c>
      <c r="G77" s="120" t="s">
        <v>24</v>
      </c>
      <c r="H77" s="120"/>
      <c r="I77" s="138">
        <f>I69/I74/12</f>
        <v>469.83594771241832</v>
      </c>
      <c r="J77" s="138"/>
      <c r="K77" s="103"/>
      <c r="L77" s="103"/>
      <c r="M77" s="103">
        <f>I77</f>
        <v>469.83594771241832</v>
      </c>
      <c r="N77" s="103"/>
      <c r="O77" s="44">
        <f>O69/O74/12</f>
        <v>469.49967320261436</v>
      </c>
      <c r="P77" s="44"/>
      <c r="Q77" s="44">
        <f>O77</f>
        <v>469.49967320261436</v>
      </c>
      <c r="R77" s="44">
        <f>O77-I77</f>
        <v>-0.33627450980395679</v>
      </c>
      <c r="S77" s="44"/>
      <c r="T77" s="44">
        <f>R77</f>
        <v>-0.33627450980395679</v>
      </c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</row>
    <row r="78" spans="1:46" ht="84" customHeight="1" x14ac:dyDescent="0.25">
      <c r="A78" s="45">
        <v>2</v>
      </c>
      <c r="B78" s="126" t="s">
        <v>98</v>
      </c>
      <c r="C78" s="127"/>
      <c r="D78" s="127"/>
      <c r="E78" s="128"/>
      <c r="F78" s="49" t="s">
        <v>22</v>
      </c>
      <c r="G78" s="120" t="s">
        <v>24</v>
      </c>
      <c r="H78" s="120"/>
      <c r="I78" s="138">
        <f>I70/I75</f>
        <v>439462</v>
      </c>
      <c r="J78" s="138"/>
      <c r="K78" s="103"/>
      <c r="L78" s="103"/>
      <c r="M78" s="103">
        <f>I78</f>
        <v>439462</v>
      </c>
      <c r="N78" s="103"/>
      <c r="O78" s="44">
        <f>O70/O75</f>
        <v>439461.6</v>
      </c>
      <c r="P78" s="44"/>
      <c r="Q78" s="44">
        <f>O78</f>
        <v>439461.6</v>
      </c>
      <c r="R78" s="44">
        <f>O78-I78</f>
        <v>-0.40000000002328306</v>
      </c>
      <c r="S78" s="44"/>
      <c r="T78" s="44">
        <f>R78</f>
        <v>-0.40000000002328306</v>
      </c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</row>
    <row r="79" spans="1:46" ht="64.5" customHeight="1" x14ac:dyDescent="0.25">
      <c r="A79" s="45">
        <v>3</v>
      </c>
      <c r="B79" s="126" t="s">
        <v>99</v>
      </c>
      <c r="C79" s="127"/>
      <c r="D79" s="127"/>
      <c r="E79" s="128"/>
      <c r="F79" s="49" t="s">
        <v>22</v>
      </c>
      <c r="G79" s="120" t="s">
        <v>24</v>
      </c>
      <c r="H79" s="120"/>
      <c r="I79" s="139">
        <f>I71</f>
        <v>55961</v>
      </c>
      <c r="J79" s="141"/>
      <c r="K79" s="103"/>
      <c r="L79" s="103"/>
      <c r="M79" s="103">
        <f>I79</f>
        <v>55961</v>
      </c>
      <c r="N79" s="103"/>
      <c r="O79" s="44">
        <f>O71</f>
        <v>55960.78</v>
      </c>
      <c r="P79" s="44"/>
      <c r="Q79" s="44">
        <f>O79</f>
        <v>55960.78</v>
      </c>
      <c r="R79" s="44">
        <f>O79-I79</f>
        <v>-0.22000000000116415</v>
      </c>
      <c r="S79" s="44"/>
      <c r="T79" s="44">
        <f>R79</f>
        <v>-0.22000000000116415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</row>
    <row r="80" spans="1:46" ht="19.5" customHeight="1" x14ac:dyDescent="0.25">
      <c r="A80" s="45"/>
      <c r="B80" s="137" t="s">
        <v>53</v>
      </c>
      <c r="C80" s="137"/>
      <c r="D80" s="137"/>
      <c r="E80" s="137"/>
      <c r="F80" s="49"/>
      <c r="G80" s="113"/>
      <c r="H80" s="114"/>
      <c r="I80" s="101"/>
      <c r="J80" s="101"/>
      <c r="K80" s="148"/>
      <c r="L80" s="149"/>
      <c r="M80" s="104"/>
      <c r="N80" s="105"/>
      <c r="O80" s="56"/>
      <c r="P80" s="55"/>
      <c r="Q80" s="55"/>
      <c r="R80" s="44"/>
      <c r="S80" s="44"/>
      <c r="T80" s="44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</row>
    <row r="81" spans="1:39" ht="51" customHeight="1" x14ac:dyDescent="0.25">
      <c r="A81" s="45">
        <v>1</v>
      </c>
      <c r="B81" s="126" t="s">
        <v>84</v>
      </c>
      <c r="C81" s="127"/>
      <c r="D81" s="127"/>
      <c r="E81" s="128"/>
      <c r="F81" s="49" t="s">
        <v>70</v>
      </c>
      <c r="G81" s="113" t="s">
        <v>24</v>
      </c>
      <c r="H81" s="114"/>
      <c r="I81" s="139">
        <v>100</v>
      </c>
      <c r="J81" s="140"/>
      <c r="K81" s="148"/>
      <c r="L81" s="149"/>
      <c r="M81" s="103">
        <f>I81</f>
        <v>100</v>
      </c>
      <c r="N81" s="103"/>
      <c r="O81" s="44">
        <v>100</v>
      </c>
      <c r="P81" s="44"/>
      <c r="Q81" s="44">
        <f>O81</f>
        <v>100</v>
      </c>
      <c r="R81" s="44">
        <f>O81-I81</f>
        <v>0</v>
      </c>
      <c r="S81" s="44"/>
      <c r="T81" s="44">
        <f>R81</f>
        <v>0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</row>
    <row r="82" spans="1:39" ht="84" customHeight="1" x14ac:dyDescent="0.25">
      <c r="A82" s="45">
        <v>2</v>
      </c>
      <c r="B82" s="126" t="s">
        <v>100</v>
      </c>
      <c r="C82" s="127"/>
      <c r="D82" s="127"/>
      <c r="E82" s="128"/>
      <c r="F82" s="49" t="s">
        <v>70</v>
      </c>
      <c r="G82" s="113" t="s">
        <v>24</v>
      </c>
      <c r="H82" s="114"/>
      <c r="I82" s="139">
        <v>100</v>
      </c>
      <c r="J82" s="141"/>
      <c r="K82" s="148"/>
      <c r="L82" s="149"/>
      <c r="M82" s="103">
        <f>I82</f>
        <v>100</v>
      </c>
      <c r="N82" s="103"/>
      <c r="O82" s="44">
        <v>100</v>
      </c>
      <c r="P82" s="44"/>
      <c r="Q82" s="44">
        <f>O82</f>
        <v>100</v>
      </c>
      <c r="R82" s="44">
        <f>O82-I82</f>
        <v>0</v>
      </c>
      <c r="S82" s="44"/>
      <c r="T82" s="44">
        <f>R82</f>
        <v>0</v>
      </c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</row>
    <row r="83" spans="1:39" ht="20.25" customHeight="1" x14ac:dyDescent="0.25">
      <c r="A83" s="45"/>
      <c r="B83" s="151" t="s">
        <v>89</v>
      </c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</row>
    <row r="84" spans="1:39" ht="18.75" customHeight="1" x14ac:dyDescent="0.25">
      <c r="A84" s="45"/>
      <c r="B84" s="102" t="s">
        <v>50</v>
      </c>
      <c r="C84" s="102"/>
      <c r="D84" s="102"/>
      <c r="E84" s="102"/>
      <c r="F84" s="49"/>
      <c r="G84" s="113"/>
      <c r="H84" s="114"/>
      <c r="I84" s="148"/>
      <c r="J84" s="149"/>
      <c r="K84" s="104"/>
      <c r="L84" s="105"/>
      <c r="M84" s="104"/>
      <c r="N84" s="105"/>
      <c r="O84" s="56"/>
      <c r="P84" s="55"/>
      <c r="Q84" s="55"/>
      <c r="R84" s="44"/>
      <c r="S84" s="44"/>
      <c r="T84" s="44"/>
    </row>
    <row r="85" spans="1:39" ht="36" customHeight="1" x14ac:dyDescent="0.25">
      <c r="A85" s="45">
        <v>1</v>
      </c>
      <c r="B85" s="112" t="s">
        <v>101</v>
      </c>
      <c r="C85" s="112"/>
      <c r="D85" s="112"/>
      <c r="E85" s="112"/>
      <c r="F85" s="49" t="s">
        <v>22</v>
      </c>
      <c r="G85" s="113" t="s">
        <v>21</v>
      </c>
      <c r="H85" s="146"/>
      <c r="I85" s="139"/>
      <c r="J85" s="141"/>
      <c r="K85" s="115">
        <f>1500000-45800</f>
        <v>1454200</v>
      </c>
      <c r="L85" s="116"/>
      <c r="M85" s="103">
        <f>K85</f>
        <v>1454200</v>
      </c>
      <c r="N85" s="103"/>
      <c r="O85" s="67"/>
      <c r="P85" s="44">
        <v>1447555.06</v>
      </c>
      <c r="Q85" s="44">
        <f>P85</f>
        <v>1447555.06</v>
      </c>
      <c r="R85" s="44"/>
      <c r="S85" s="44">
        <f>P85-K85</f>
        <v>-6644.9399999999441</v>
      </c>
      <c r="T85" s="44">
        <f>S85</f>
        <v>-6644.9399999999441</v>
      </c>
    </row>
    <row r="86" spans="1:39" ht="22.5" customHeight="1" x14ac:dyDescent="0.25">
      <c r="A86" s="45"/>
      <c r="B86" s="102" t="s">
        <v>51</v>
      </c>
      <c r="C86" s="102"/>
      <c r="D86" s="102"/>
      <c r="E86" s="102"/>
      <c r="F86" s="49"/>
      <c r="G86" s="147"/>
      <c r="H86" s="147"/>
      <c r="I86" s="144"/>
      <c r="J86" s="145"/>
      <c r="K86" s="104"/>
      <c r="L86" s="105"/>
      <c r="M86" s="103"/>
      <c r="N86" s="103"/>
      <c r="O86" s="56"/>
      <c r="P86" s="55"/>
      <c r="Q86" s="55"/>
      <c r="R86" s="44"/>
      <c r="S86" s="44"/>
      <c r="T86" s="44"/>
    </row>
    <row r="87" spans="1:39" ht="38.25" customHeight="1" x14ac:dyDescent="0.25">
      <c r="A87" s="45">
        <v>1</v>
      </c>
      <c r="B87" s="112" t="s">
        <v>102</v>
      </c>
      <c r="C87" s="112"/>
      <c r="D87" s="112"/>
      <c r="E87" s="112"/>
      <c r="F87" s="49" t="s">
        <v>23</v>
      </c>
      <c r="G87" s="113" t="s">
        <v>69</v>
      </c>
      <c r="H87" s="146"/>
      <c r="I87" s="101"/>
      <c r="J87" s="101"/>
      <c r="K87" s="109">
        <v>1</v>
      </c>
      <c r="L87" s="110"/>
      <c r="M87" s="142">
        <f>K87</f>
        <v>1</v>
      </c>
      <c r="N87" s="142"/>
      <c r="O87" s="68"/>
      <c r="P87" s="69">
        <v>1</v>
      </c>
      <c r="Q87" s="69">
        <f>P87</f>
        <v>1</v>
      </c>
      <c r="R87" s="44"/>
      <c r="S87" s="44">
        <f>P87-K87</f>
        <v>0</v>
      </c>
      <c r="T87" s="44">
        <f>R87</f>
        <v>0</v>
      </c>
    </row>
    <row r="88" spans="1:39" ht="18.75" customHeight="1" x14ac:dyDescent="0.25">
      <c r="A88" s="45"/>
      <c r="B88" s="102" t="s">
        <v>52</v>
      </c>
      <c r="C88" s="102"/>
      <c r="D88" s="102"/>
      <c r="E88" s="102"/>
      <c r="F88" s="49"/>
      <c r="G88" s="120"/>
      <c r="H88" s="120"/>
      <c r="I88" s="101"/>
      <c r="J88" s="101"/>
      <c r="K88" s="104"/>
      <c r="L88" s="105"/>
      <c r="M88" s="103"/>
      <c r="N88" s="103"/>
      <c r="O88" s="56"/>
      <c r="P88" s="55"/>
      <c r="Q88" s="55"/>
      <c r="R88" s="44"/>
      <c r="S88" s="44"/>
      <c r="T88" s="44"/>
    </row>
    <row r="89" spans="1:39" ht="19.5" customHeight="1" x14ac:dyDescent="0.25">
      <c r="A89" s="45">
        <v>1</v>
      </c>
      <c r="B89" s="112" t="s">
        <v>103</v>
      </c>
      <c r="C89" s="112"/>
      <c r="D89" s="112"/>
      <c r="E89" s="112"/>
      <c r="F89" s="49" t="s">
        <v>22</v>
      </c>
      <c r="G89" s="120" t="s">
        <v>24</v>
      </c>
      <c r="H89" s="120"/>
      <c r="I89" s="103"/>
      <c r="J89" s="103"/>
      <c r="K89" s="115">
        <f>K85/K87</f>
        <v>1454200</v>
      </c>
      <c r="L89" s="116"/>
      <c r="M89" s="103">
        <f>K89</f>
        <v>1454200</v>
      </c>
      <c r="N89" s="103"/>
      <c r="O89" s="67"/>
      <c r="P89" s="44">
        <f>P85/P87</f>
        <v>1447555.06</v>
      </c>
      <c r="Q89" s="44">
        <f>P89</f>
        <v>1447555.06</v>
      </c>
      <c r="R89" s="44"/>
      <c r="S89" s="44">
        <f>P89-K89</f>
        <v>-6644.9399999999441</v>
      </c>
      <c r="T89" s="44">
        <f>R89</f>
        <v>0</v>
      </c>
    </row>
    <row r="90" spans="1:39" ht="18" customHeight="1" x14ac:dyDescent="0.25">
      <c r="A90" s="45"/>
      <c r="B90" s="137" t="s">
        <v>53</v>
      </c>
      <c r="C90" s="137"/>
      <c r="D90" s="137"/>
      <c r="E90" s="137"/>
      <c r="F90" s="49"/>
      <c r="G90" s="113"/>
      <c r="H90" s="114"/>
      <c r="I90" s="144"/>
      <c r="J90" s="145"/>
      <c r="K90" s="104"/>
      <c r="L90" s="105"/>
      <c r="M90" s="104"/>
      <c r="N90" s="105"/>
      <c r="O90" s="56"/>
      <c r="P90" s="55"/>
      <c r="Q90" s="55"/>
      <c r="R90" s="44"/>
      <c r="S90" s="44"/>
      <c r="T90" s="44"/>
    </row>
    <row r="91" spans="1:39" ht="50.25" customHeight="1" x14ac:dyDescent="0.25">
      <c r="A91" s="45">
        <v>1</v>
      </c>
      <c r="B91" s="106" t="s">
        <v>104</v>
      </c>
      <c r="C91" s="107"/>
      <c r="D91" s="107"/>
      <c r="E91" s="108"/>
      <c r="F91" s="49" t="s">
        <v>70</v>
      </c>
      <c r="G91" s="113" t="s">
        <v>24</v>
      </c>
      <c r="H91" s="114"/>
      <c r="I91" s="115"/>
      <c r="J91" s="116"/>
      <c r="K91" s="104">
        <v>100</v>
      </c>
      <c r="L91" s="105"/>
      <c r="M91" s="104">
        <f>K91</f>
        <v>100</v>
      </c>
      <c r="N91" s="105"/>
      <c r="O91" s="56"/>
      <c r="P91" s="44">
        <v>100</v>
      </c>
      <c r="Q91" s="44">
        <f>P91</f>
        <v>100</v>
      </c>
      <c r="R91" s="44"/>
      <c r="S91" s="44">
        <f>P91-K91</f>
        <v>0</v>
      </c>
      <c r="T91" s="44">
        <f>R91</f>
        <v>0</v>
      </c>
    </row>
    <row r="92" spans="1:39" ht="16.5" customHeight="1" x14ac:dyDescent="0.25">
      <c r="A92" s="88"/>
      <c r="B92" s="42"/>
      <c r="C92" s="42"/>
      <c r="D92" s="42"/>
      <c r="E92" s="42"/>
      <c r="F92" s="62"/>
      <c r="G92" s="62"/>
      <c r="H92" s="62"/>
      <c r="I92" s="63"/>
      <c r="J92" s="63"/>
      <c r="K92" s="64"/>
      <c r="L92" s="64"/>
      <c r="M92" s="64"/>
      <c r="N92" s="64"/>
      <c r="O92" s="65"/>
      <c r="P92" s="64"/>
      <c r="Q92" s="64"/>
      <c r="R92" s="66"/>
      <c r="S92" s="66"/>
      <c r="T92" s="66"/>
    </row>
    <row r="93" spans="1:39" s="12" customFormat="1" ht="20.25" customHeight="1" x14ac:dyDescent="0.25">
      <c r="A93" s="152" t="s">
        <v>62</v>
      </c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26"/>
      <c r="T93" s="26"/>
      <c r="U93" s="89"/>
      <c r="V93" s="89"/>
      <c r="W93" s="89"/>
      <c r="X93" s="89"/>
      <c r="Y93" s="89"/>
    </row>
    <row r="94" spans="1:39" s="12" customFormat="1" ht="12" customHeight="1" x14ac:dyDescent="0.25">
      <c r="A94" s="86"/>
      <c r="B94" s="87"/>
      <c r="C94" s="87"/>
      <c r="D94" s="87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26"/>
      <c r="T94" s="26"/>
      <c r="U94" s="89"/>
      <c r="V94" s="89"/>
      <c r="W94" s="89"/>
      <c r="X94" s="89"/>
      <c r="Y94" s="89"/>
    </row>
    <row r="95" spans="1:39" s="12" customFormat="1" ht="37.5" customHeight="1" x14ac:dyDescent="0.25">
      <c r="A95" s="78" t="s">
        <v>14</v>
      </c>
      <c r="B95" s="78" t="s">
        <v>19</v>
      </c>
      <c r="C95" s="78" t="s">
        <v>17</v>
      </c>
      <c r="D95" s="129" t="s">
        <v>63</v>
      </c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89"/>
      <c r="V95" s="89"/>
      <c r="W95" s="89"/>
      <c r="X95" s="89"/>
      <c r="Y95" s="89"/>
    </row>
    <row r="96" spans="1:39" s="12" customFormat="1" ht="18" customHeight="1" x14ac:dyDescent="0.25">
      <c r="A96" s="78">
        <v>1</v>
      </c>
      <c r="B96" s="78">
        <v>2</v>
      </c>
      <c r="C96" s="78">
        <v>3</v>
      </c>
      <c r="D96" s="130">
        <v>4</v>
      </c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2"/>
      <c r="U96" s="89"/>
      <c r="V96" s="89"/>
      <c r="W96" s="89"/>
      <c r="X96" s="89"/>
      <c r="Y96" s="89"/>
    </row>
    <row r="97" spans="1:26" s="12" customFormat="1" ht="33.75" customHeight="1" x14ac:dyDescent="0.25">
      <c r="A97" s="78"/>
      <c r="B97" s="123" t="str">
        <f>B67</f>
        <v xml:space="preserve">Завдання 1. Відшкодування витрат 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5"/>
      <c r="U97" s="89"/>
      <c r="V97" s="89"/>
      <c r="W97" s="89"/>
      <c r="X97" s="89"/>
      <c r="Y97" s="89"/>
    </row>
    <row r="98" spans="1:26" s="12" customFormat="1" ht="38.25" customHeight="1" x14ac:dyDescent="0.25">
      <c r="A98" s="78">
        <v>1</v>
      </c>
      <c r="B98" s="78" t="s">
        <v>50</v>
      </c>
      <c r="C98" s="78" t="s">
        <v>67</v>
      </c>
      <c r="D98" s="133" t="s">
        <v>111</v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89"/>
      <c r="V98" s="89"/>
      <c r="W98" s="89"/>
      <c r="X98" s="89"/>
      <c r="Y98" s="89"/>
    </row>
    <row r="99" spans="1:26" s="12" customFormat="1" ht="18.75" customHeight="1" x14ac:dyDescent="0.25">
      <c r="A99" s="78">
        <v>2</v>
      </c>
      <c r="B99" s="78" t="s">
        <v>52</v>
      </c>
      <c r="C99" s="78" t="s">
        <v>67</v>
      </c>
      <c r="D99" s="143" t="s">
        <v>112</v>
      </c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89"/>
      <c r="V99" s="89"/>
      <c r="W99" s="89"/>
      <c r="X99" s="89"/>
      <c r="Y99" s="89"/>
    </row>
    <row r="100" spans="1:26" s="12" customFormat="1" ht="18.75" customHeight="1" x14ac:dyDescent="0.25">
      <c r="A100" s="78"/>
      <c r="B100" s="123" t="str">
        <f>B83</f>
        <v>Завдання 2. Капітальний ремонт житлового будинку</v>
      </c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5"/>
      <c r="U100" s="89"/>
      <c r="V100" s="89"/>
      <c r="W100" s="89"/>
      <c r="X100" s="89"/>
      <c r="Y100" s="89"/>
    </row>
    <row r="101" spans="1:26" s="12" customFormat="1" ht="18.75" customHeight="1" x14ac:dyDescent="0.25">
      <c r="A101" s="78">
        <v>1</v>
      </c>
      <c r="B101" s="78" t="s">
        <v>50</v>
      </c>
      <c r="C101" s="78" t="s">
        <v>67</v>
      </c>
      <c r="D101" s="133" t="s">
        <v>107</v>
      </c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89"/>
      <c r="V101" s="89"/>
      <c r="W101" s="89"/>
      <c r="X101" s="89"/>
      <c r="Y101" s="89"/>
    </row>
    <row r="102" spans="1:26" s="12" customFormat="1" ht="18.75" customHeight="1" x14ac:dyDescent="0.25">
      <c r="A102" s="78">
        <v>2</v>
      </c>
      <c r="B102" s="78" t="s">
        <v>52</v>
      </c>
      <c r="C102" s="78" t="s">
        <v>67</v>
      </c>
      <c r="D102" s="143" t="s">
        <v>112</v>
      </c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89"/>
      <c r="V102" s="89"/>
      <c r="W102" s="89"/>
      <c r="X102" s="89"/>
      <c r="Y102" s="89"/>
    </row>
    <row r="103" spans="1:26" s="12" customFormat="1" ht="12.75" customHeight="1" x14ac:dyDescent="0.25">
      <c r="A103" s="86"/>
      <c r="B103" s="87"/>
      <c r="C103" s="87"/>
      <c r="D103" s="87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26"/>
      <c r="T103" s="26"/>
      <c r="U103" s="89"/>
      <c r="V103" s="89"/>
      <c r="W103" s="89"/>
      <c r="X103" s="89"/>
      <c r="Y103" s="89"/>
    </row>
    <row r="104" spans="1:26" s="12" customFormat="1" ht="12.75" customHeight="1" x14ac:dyDescent="0.25">
      <c r="A104" s="86"/>
      <c r="B104" s="87"/>
      <c r="C104" s="87"/>
      <c r="D104" s="87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26"/>
      <c r="T104" s="26"/>
      <c r="U104" s="89"/>
      <c r="V104" s="89"/>
      <c r="W104" s="89"/>
      <c r="X104" s="89"/>
      <c r="Y104" s="89"/>
    </row>
    <row r="105" spans="1:26" s="12" customFormat="1" ht="18.75" customHeight="1" x14ac:dyDescent="0.25">
      <c r="A105" s="154" t="s">
        <v>64</v>
      </c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26"/>
      <c r="T105" s="26"/>
      <c r="U105" s="89"/>
      <c r="V105" s="89"/>
      <c r="W105" s="89"/>
      <c r="X105" s="89"/>
      <c r="Y105" s="89"/>
    </row>
    <row r="106" spans="1:26" s="12" customFormat="1" ht="15.75" x14ac:dyDescent="0.25">
      <c r="A106" s="172" t="s">
        <v>110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43"/>
      <c r="U106" s="100"/>
      <c r="V106" s="100"/>
      <c r="W106" s="100"/>
      <c r="X106" s="100"/>
      <c r="Y106" s="100"/>
      <c r="Z106" s="43"/>
    </row>
    <row r="107" spans="1:26" ht="15.75" x14ac:dyDescent="0.25">
      <c r="A107" s="26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</row>
    <row r="108" spans="1:26" ht="15.75" x14ac:dyDescent="0.25">
      <c r="A108" s="34" t="s">
        <v>47</v>
      </c>
      <c r="B108" s="26"/>
      <c r="C108" s="71"/>
      <c r="D108" s="71"/>
      <c r="E108" s="7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6" ht="24" customHeight="1" x14ac:dyDescent="0.25">
      <c r="A109" s="111" t="s">
        <v>113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</row>
    <row r="112" spans="1:26" ht="33" customHeight="1" x14ac:dyDescent="0.25">
      <c r="B112" s="162" t="s">
        <v>105</v>
      </c>
      <c r="C112" s="162"/>
      <c r="D112" s="162"/>
      <c r="E112" s="162"/>
      <c r="F112" s="162"/>
      <c r="G112" s="162"/>
      <c r="J112" s="159"/>
      <c r="K112" s="159"/>
      <c r="P112" s="153" t="s">
        <v>106</v>
      </c>
      <c r="Q112" s="153"/>
      <c r="R112" s="153"/>
    </row>
    <row r="113" spans="2:18" ht="15.75" x14ac:dyDescent="0.25">
      <c r="B113" s="10"/>
      <c r="J113" s="171" t="s">
        <v>20</v>
      </c>
      <c r="K113" s="171"/>
      <c r="P113" s="155" t="s">
        <v>65</v>
      </c>
      <c r="Q113" s="155"/>
      <c r="R113" s="155"/>
    </row>
    <row r="114" spans="2:18" x14ac:dyDescent="0.25">
      <c r="B114" s="12"/>
      <c r="J114" s="35"/>
      <c r="K114" s="35"/>
      <c r="M114" s="36"/>
      <c r="N114" s="12"/>
      <c r="O114" s="12"/>
    </row>
    <row r="115" spans="2:18" ht="33" customHeight="1" x14ac:dyDescent="0.25">
      <c r="B115" s="157" t="s">
        <v>72</v>
      </c>
      <c r="C115" s="157"/>
      <c r="D115" s="157"/>
      <c r="E115" s="157"/>
      <c r="F115" s="157"/>
      <c r="G115" s="157"/>
      <c r="J115" s="159"/>
      <c r="K115" s="159"/>
      <c r="P115" s="153" t="s">
        <v>71</v>
      </c>
      <c r="Q115" s="153"/>
      <c r="R115" s="153"/>
    </row>
    <row r="116" spans="2:18" x14ac:dyDescent="0.25">
      <c r="J116" s="171" t="s">
        <v>20</v>
      </c>
      <c r="K116" s="171"/>
      <c r="P116" s="155" t="s">
        <v>65</v>
      </c>
      <c r="Q116" s="155"/>
      <c r="R116" s="155"/>
    </row>
  </sheetData>
  <mergeCells count="235">
    <mergeCell ref="B73:E73"/>
    <mergeCell ref="G73:H73"/>
    <mergeCell ref="B72:E72"/>
    <mergeCell ref="G72:H72"/>
    <mergeCell ref="I72:J72"/>
    <mergeCell ref="I41:J41"/>
    <mergeCell ref="I69:J69"/>
    <mergeCell ref="B70:E70"/>
    <mergeCell ref="B71:E71"/>
    <mergeCell ref="G70:H70"/>
    <mergeCell ref="B13:C13"/>
    <mergeCell ref="B16:C16"/>
    <mergeCell ref="B17:C17"/>
    <mergeCell ref="B14:C14"/>
    <mergeCell ref="B23:Q23"/>
    <mergeCell ref="E19:F19"/>
    <mergeCell ref="J20:P20"/>
    <mergeCell ref="B20:C20"/>
    <mergeCell ref="B19:C19"/>
    <mergeCell ref="E20:F20"/>
    <mergeCell ref="G71:H71"/>
    <mergeCell ref="M43:N43"/>
    <mergeCell ref="K43:L43"/>
    <mergeCell ref="M57:N57"/>
    <mergeCell ref="I56:J56"/>
    <mergeCell ref="F9:K9"/>
    <mergeCell ref="E29:Q29"/>
    <mergeCell ref="M42:N42"/>
    <mergeCell ref="I42:J42"/>
    <mergeCell ref="C26:S26"/>
    <mergeCell ref="K42:L42"/>
    <mergeCell ref="I43:J43"/>
    <mergeCell ref="I40:N40"/>
    <mergeCell ref="J19:P19"/>
    <mergeCell ref="G20:H20"/>
    <mergeCell ref="G19:H19"/>
    <mergeCell ref="O40:Q40"/>
    <mergeCell ref="C25:S25"/>
    <mergeCell ref="C27:S27"/>
    <mergeCell ref="R20:S20"/>
    <mergeCell ref="R13:S13"/>
    <mergeCell ref="R14:S14"/>
    <mergeCell ref="R16:S16"/>
    <mergeCell ref="R17:S17"/>
    <mergeCell ref="G17:M17"/>
    <mergeCell ref="K41:L41"/>
    <mergeCell ref="M41:N41"/>
    <mergeCell ref="R19:S19"/>
    <mergeCell ref="K58:L58"/>
    <mergeCell ref="M58:N58"/>
    <mergeCell ref="B57:E57"/>
    <mergeCell ref="I57:J57"/>
    <mergeCell ref="M45:N45"/>
    <mergeCell ref="I55:N55"/>
    <mergeCell ref="I45:J45"/>
    <mergeCell ref="O55:Q55"/>
    <mergeCell ref="I60:J60"/>
    <mergeCell ref="K45:L45"/>
    <mergeCell ref="K60:L60"/>
    <mergeCell ref="M60:N60"/>
    <mergeCell ref="M59:N59"/>
    <mergeCell ref="K56:L56"/>
    <mergeCell ref="C50:T50"/>
    <mergeCell ref="K59:L59"/>
    <mergeCell ref="K57:L57"/>
    <mergeCell ref="K44:L44"/>
    <mergeCell ref="M44:N44"/>
    <mergeCell ref="F40:H40"/>
    <mergeCell ref="C33:S33"/>
    <mergeCell ref="C35:S35"/>
    <mergeCell ref="B43:E43"/>
    <mergeCell ref="C34:S34"/>
    <mergeCell ref="B40:E41"/>
    <mergeCell ref="B44:E44"/>
    <mergeCell ref="I44:J44"/>
    <mergeCell ref="G68:H68"/>
    <mergeCell ref="F64:F65"/>
    <mergeCell ref="B66:E66"/>
    <mergeCell ref="G66:H66"/>
    <mergeCell ref="I66:J66"/>
    <mergeCell ref="A40:A41"/>
    <mergeCell ref="B42:E42"/>
    <mergeCell ref="B45:E45"/>
    <mergeCell ref="C49:T49"/>
    <mergeCell ref="C48:T48"/>
    <mergeCell ref="P116:R116"/>
    <mergeCell ref="J116:K116"/>
    <mergeCell ref="J113:K113"/>
    <mergeCell ref="J112:K112"/>
    <mergeCell ref="A106:S106"/>
    <mergeCell ref="B60:E60"/>
    <mergeCell ref="B69:E69"/>
    <mergeCell ref="G69:H69"/>
    <mergeCell ref="B68:E68"/>
    <mergeCell ref="I64:N64"/>
    <mergeCell ref="I65:J65"/>
    <mergeCell ref="A55:A56"/>
    <mergeCell ref="F55:H55"/>
    <mergeCell ref="A64:A65"/>
    <mergeCell ref="B58:E58"/>
    <mergeCell ref="I58:J58"/>
    <mergeCell ref="G64:H65"/>
    <mergeCell ref="B55:E56"/>
    <mergeCell ref="B59:E59"/>
    <mergeCell ref="I59:J59"/>
    <mergeCell ref="I74:J74"/>
    <mergeCell ref="O64:Q64"/>
    <mergeCell ref="B67:T67"/>
    <mergeCell ref="B64:E65"/>
    <mergeCell ref="R64:T64"/>
    <mergeCell ref="K65:L65"/>
    <mergeCell ref="M68:N68"/>
    <mergeCell ref="M65:N65"/>
    <mergeCell ref="K66:L66"/>
    <mergeCell ref="M66:N66"/>
    <mergeCell ref="J115:K115"/>
    <mergeCell ref="K68:L68"/>
    <mergeCell ref="M56:N56"/>
    <mergeCell ref="A63:R63"/>
    <mergeCell ref="B112:G112"/>
    <mergeCell ref="P112:R112"/>
    <mergeCell ref="M71:N71"/>
    <mergeCell ref="M77:N77"/>
    <mergeCell ref="M74:N74"/>
    <mergeCell ref="M75:N75"/>
    <mergeCell ref="D102:T102"/>
    <mergeCell ref="I68:J68"/>
    <mergeCell ref="B115:G115"/>
    <mergeCell ref="I73:J73"/>
    <mergeCell ref="I76:J76"/>
    <mergeCell ref="G77:H77"/>
    <mergeCell ref="I77:J77"/>
    <mergeCell ref="B89:E89"/>
    <mergeCell ref="I85:J85"/>
    <mergeCell ref="I86:J86"/>
    <mergeCell ref="K77:L77"/>
    <mergeCell ref="A105:R105"/>
    <mergeCell ref="P113:R113"/>
    <mergeCell ref="K89:L89"/>
    <mergeCell ref="K78:L78"/>
    <mergeCell ref="M78:N78"/>
    <mergeCell ref="M79:N79"/>
    <mergeCell ref="K80:L80"/>
    <mergeCell ref="M80:N80"/>
    <mergeCell ref="D101:T101"/>
    <mergeCell ref="B76:E76"/>
    <mergeCell ref="A93:R93"/>
    <mergeCell ref="K71:L71"/>
    <mergeCell ref="M85:N85"/>
    <mergeCell ref="P115:R115"/>
    <mergeCell ref="K69:L69"/>
    <mergeCell ref="M69:N69"/>
    <mergeCell ref="K72:L72"/>
    <mergeCell ref="M72:N72"/>
    <mergeCell ref="K73:L73"/>
    <mergeCell ref="K76:L76"/>
    <mergeCell ref="M70:N70"/>
    <mergeCell ref="B77:E77"/>
    <mergeCell ref="B83:T83"/>
    <mergeCell ref="M86:N86"/>
    <mergeCell ref="M87:N87"/>
    <mergeCell ref="I84:J84"/>
    <mergeCell ref="K84:L84"/>
    <mergeCell ref="M84:N84"/>
    <mergeCell ref="K79:L79"/>
    <mergeCell ref="G80:H80"/>
    <mergeCell ref="G85:H85"/>
    <mergeCell ref="G86:H86"/>
    <mergeCell ref="G87:H87"/>
    <mergeCell ref="K81:L81"/>
    <mergeCell ref="K82:L82"/>
    <mergeCell ref="G81:H81"/>
    <mergeCell ref="G75:H75"/>
    <mergeCell ref="B87:E87"/>
    <mergeCell ref="G84:H84"/>
    <mergeCell ref="B79:E79"/>
    <mergeCell ref="B80:E80"/>
    <mergeCell ref="G89:H89"/>
    <mergeCell ref="B78:E78"/>
    <mergeCell ref="G78:H78"/>
    <mergeCell ref="G79:H79"/>
    <mergeCell ref="B84:E84"/>
    <mergeCell ref="I79:J79"/>
    <mergeCell ref="I87:J87"/>
    <mergeCell ref="M76:N76"/>
    <mergeCell ref="K88:L88"/>
    <mergeCell ref="D99:T99"/>
    <mergeCell ref="G90:H90"/>
    <mergeCell ref="I90:J90"/>
    <mergeCell ref="B97:T97"/>
    <mergeCell ref="B86:E86"/>
    <mergeCell ref="G76:H76"/>
    <mergeCell ref="I81:J81"/>
    <mergeCell ref="M88:N88"/>
    <mergeCell ref="M89:N89"/>
    <mergeCell ref="K85:L85"/>
    <mergeCell ref="K86:L86"/>
    <mergeCell ref="I82:J82"/>
    <mergeCell ref="I71:J71"/>
    <mergeCell ref="K74:L74"/>
    <mergeCell ref="I75:J75"/>
    <mergeCell ref="I80:J80"/>
    <mergeCell ref="B90:E90"/>
    <mergeCell ref="M73:N73"/>
    <mergeCell ref="B74:E74"/>
    <mergeCell ref="K75:L75"/>
    <mergeCell ref="I78:J78"/>
    <mergeCell ref="G82:H82"/>
    <mergeCell ref="B75:E75"/>
    <mergeCell ref="G74:H74"/>
    <mergeCell ref="I70:J70"/>
    <mergeCell ref="K70:L70"/>
    <mergeCell ref="C51:T51"/>
    <mergeCell ref="B100:T100"/>
    <mergeCell ref="M81:N81"/>
    <mergeCell ref="M82:N82"/>
    <mergeCell ref="B81:E81"/>
    <mergeCell ref="B82:E82"/>
    <mergeCell ref="A109:T109"/>
    <mergeCell ref="B85:E85"/>
    <mergeCell ref="K90:L90"/>
    <mergeCell ref="M90:N90"/>
    <mergeCell ref="G91:H91"/>
    <mergeCell ref="I91:J91"/>
    <mergeCell ref="K91:L91"/>
    <mergeCell ref="D95:T95"/>
    <mergeCell ref="D96:T96"/>
    <mergeCell ref="D98:T98"/>
    <mergeCell ref="I88:J88"/>
    <mergeCell ref="B88:E88"/>
    <mergeCell ref="I89:J89"/>
    <mergeCell ref="M91:N91"/>
    <mergeCell ref="B91:E91"/>
    <mergeCell ref="K87:L87"/>
    <mergeCell ref="G88:H88"/>
  </mergeCells>
  <phoneticPr fontId="14" type="noConversion"/>
  <conditionalFormatting sqref="B70:B71 I85 B84:B89 B91">
    <cfRule type="cellIs" dxfId="0" priority="5" stopIfTrue="1" operator="equal">
      <formula>#REF!</formula>
    </cfRule>
  </conditionalFormatting>
  <pageMargins left="0.19685039370078741" right="0.19685039370078741" top="0.19685039370078741" bottom="0.19685039370078741" header="0.31496062992125984" footer="0.31496062992125984"/>
  <pageSetup paperSize="9" scale="67" fitToHeight="0" orientation="landscape" r:id="rId1"/>
  <rowBreaks count="1" manualBreakCount="1">
    <brk id="9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1216090</vt:lpstr>
      <vt:lpstr>'1216090'!Область_друку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2026-01-22T08:43:07Z</cp:lastPrinted>
  <dcterms:created xsi:type="dcterms:W3CDTF">2019-01-14T08:15:45Z</dcterms:created>
  <dcterms:modified xsi:type="dcterms:W3CDTF">2026-02-05T06:23:33Z</dcterms:modified>
</cp:coreProperties>
</file>