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ЖПМ\"/>
    </mc:Choice>
  </mc:AlternateContent>
  <bookViews>
    <workbookView xWindow="0" yWindow="0" windowWidth="20730" windowHeight="11760"/>
  </bookViews>
  <sheets>
    <sheet name="1216015" sheetId="1" r:id="rId1"/>
  </sheets>
  <definedNames>
    <definedName name="_xlnm.Print_Area" localSheetId="0">'1216015'!$A$1:$T$103</definedName>
  </definedNames>
  <calcPr calcId="152511"/>
</workbook>
</file>

<file path=xl/calcChain.xml><?xml version="1.0" encoding="utf-8"?>
<calcChain xmlns="http://schemas.openxmlformats.org/spreadsheetml/2006/main">
  <c r="P78" i="1" l="1"/>
  <c r="S78" i="1"/>
  <c r="T78" i="1"/>
  <c r="Q78" i="1"/>
  <c r="P76" i="1"/>
  <c r="Q76" i="1"/>
  <c r="S74" i="1"/>
  <c r="T74" i="1"/>
  <c r="Q74" i="1"/>
  <c r="P73" i="1"/>
  <c r="Q73" i="1"/>
  <c r="L76" i="1"/>
  <c r="K76" i="1"/>
  <c r="M76" i="1"/>
  <c r="X77" i="1"/>
  <c r="X76" i="1"/>
  <c r="L73" i="1"/>
  <c r="L77" i="1"/>
  <c r="K73" i="1"/>
  <c r="K77" i="1"/>
  <c r="M77" i="1"/>
  <c r="L66" i="1"/>
  <c r="K66" i="1"/>
  <c r="M66" i="1"/>
  <c r="S76" i="1"/>
  <c r="T76" i="1"/>
  <c r="K42" i="1"/>
  <c r="K56" i="1"/>
  <c r="K43" i="1"/>
  <c r="V43" i="1"/>
  <c r="K67" i="1"/>
  <c r="M67" i="1"/>
  <c r="S72" i="1"/>
  <c r="T72" i="1"/>
  <c r="P68" i="1"/>
  <c r="Q68" i="1"/>
  <c r="P69" i="1"/>
  <c r="S69" i="1"/>
  <c r="T69" i="1"/>
  <c r="F56" i="1"/>
  <c r="F57" i="1"/>
  <c r="H57" i="1"/>
  <c r="I57" i="1"/>
  <c r="M68" i="1"/>
  <c r="M69" i="1"/>
  <c r="Q72" i="1"/>
  <c r="Q66" i="1"/>
  <c r="M72" i="1"/>
  <c r="P42" i="1"/>
  <c r="P43" i="1"/>
  <c r="Q43" i="1"/>
  <c r="M73" i="1"/>
  <c r="K71" i="1"/>
  <c r="K80" i="1"/>
  <c r="M80" i="1"/>
  <c r="P67" i="1"/>
  <c r="S67" i="1"/>
  <c r="T67" i="1"/>
  <c r="G42" i="1"/>
  <c r="S66" i="1"/>
  <c r="T66" i="1"/>
  <c r="Q69" i="1"/>
  <c r="M42" i="1"/>
  <c r="M43" i="1"/>
  <c r="Q67" i="1"/>
  <c r="G43" i="1"/>
  <c r="H42" i="1"/>
  <c r="G56" i="1"/>
  <c r="V42" i="1"/>
  <c r="H43" i="1"/>
  <c r="G57" i="1"/>
  <c r="Q42" i="1"/>
  <c r="P71" i="1"/>
  <c r="S71" i="1"/>
  <c r="T71" i="1"/>
  <c r="P77" i="1"/>
  <c r="S77" i="1"/>
  <c r="T77" i="1"/>
  <c r="S73" i="1"/>
  <c r="T73" i="1"/>
  <c r="Q71" i="1"/>
  <c r="K57" i="1"/>
  <c r="M57" i="1"/>
  <c r="M56" i="1"/>
  <c r="P80" i="1"/>
  <c r="Q77" i="1"/>
  <c r="P56" i="1"/>
  <c r="P57" i="1"/>
  <c r="M71" i="1"/>
  <c r="S68" i="1"/>
  <c r="T68" i="1"/>
  <c r="H56" i="1"/>
  <c r="O56" i="1"/>
  <c r="O57" i="1"/>
  <c r="Q57" i="1"/>
  <c r="Q56" i="1"/>
  <c r="V80" i="1"/>
  <c r="Q80" i="1"/>
  <c r="S80" i="1"/>
  <c r="T80" i="1"/>
</calcChain>
</file>

<file path=xl/sharedStrings.xml><?xml version="1.0" encoding="utf-8"?>
<sst xmlns="http://schemas.openxmlformats.org/spreadsheetml/2006/main" count="173" uniqueCount="107">
  <si>
    <t xml:space="preserve">1. </t>
  </si>
  <si>
    <t>2.</t>
  </si>
  <si>
    <t>3.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</si>
  <si>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</si>
  <si>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</si>
  <si>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</si>
  <si>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</si>
  <si>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</si>
  <si>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</si>
  <si>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</si>
  <si>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</si>
  <si>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</si>
  <si>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</si>
  <si>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</si>
  <si>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</si>
  <si>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</si>
  <si>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</si>
  <si>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</si>
  <si>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</si>
  <si>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</si>
  <si>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</si>
  <si>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>грн.</t>
  </si>
  <si>
    <t>Капітальний ремонт ліфтів</t>
  </si>
  <si>
    <t>обсяг видатків</t>
  </si>
  <si>
    <t>од.</t>
  </si>
  <si>
    <t>%</t>
  </si>
  <si>
    <t>рішення сесії міської ради</t>
  </si>
  <si>
    <t>розрахунково</t>
  </si>
  <si>
    <t>затрат</t>
  </si>
  <si>
    <t>продукту</t>
  </si>
  <si>
    <t>ефективності</t>
  </si>
  <si>
    <t>якості</t>
  </si>
  <si>
    <t>перспективний план роботи  відділу з експлуатації та ремону житлового фонду</t>
  </si>
  <si>
    <t>ЗВІТ</t>
  </si>
  <si>
    <t>про виконання паспорта бюджетної програми</t>
  </si>
  <si>
    <t>0620</t>
  </si>
  <si>
    <t>Забезпечення надійної та безперебійної експлуатації ліфтів</t>
  </si>
  <si>
    <t>4.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</si>
  <si>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</si>
  <si>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</si>
  <si>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5.</t>
  </si>
  <si>
    <t>Мета бюджетної програми</t>
  </si>
  <si>
    <t>Завдання бюджетної програми</t>
  </si>
  <si>
    <t xml:space="preserve">Завдання </t>
  </si>
  <si>
    <t xml:space="preserve">Видатки (надані кредити з бюджету) та напрями використання бюджетних коштів за бюджетною програмою </t>
  </si>
  <si>
    <t>гривень</t>
  </si>
  <si>
    <t xml:space="preserve">Забезпечення надійної та безпечної експлуатації ліфтів в житлових будинках, покращення умов проживання мешканців </t>
  </si>
  <si>
    <t xml:space="preserve">Забезпечення надійної та безперебійної експлуатації житлового фонду, </t>
  </si>
  <si>
    <t xml:space="preserve">підвищення експлуатаційних властивостей житлового фонду і утримання його у належному стані, забезпечення його </t>
  </si>
  <si>
    <t>надійності та безпечної експлуатації, покращення умов проживання мешканців міста</t>
  </si>
  <si>
    <t>8.</t>
  </si>
  <si>
    <t>Видатки (надані кредити з бюджету) на реалізацію місцевих/регіональних  програм, які виконуються в межах бюджетної програми</t>
  </si>
  <si>
    <t>Касові видатки (надані кредити з бюджету)</t>
  </si>
  <si>
    <t>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</si>
  <si>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</si>
  <si>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 xml:space="preserve">кількість ліфтів, в яких необхідно виконати капітальний ремонт в т.ч.: </t>
  </si>
  <si>
    <t>кількість ліфтів, в яких необхідно виконати роботи з капітального ремонту (в т.ч. заміна тягових канатів, заміна редукторів лебідок, заміна електродвигунів лебідок)</t>
  </si>
  <si>
    <t>середні витрати на проведення експертної оцінки технічного стану 1 ліфта</t>
  </si>
  <si>
    <t>середні витрати на виконання робіт з капітального ремонту 1 ліфта</t>
  </si>
  <si>
    <t>10. Узагальнений висновок про виконання бюджетної програми.</t>
  </si>
  <si>
    <t>Завдання 1. Капітальний ремонт ліфтів</t>
  </si>
  <si>
    <t>(код Програмної класифікації видатків  та кредитування місцевого бюджету)</t>
  </si>
  <si>
    <t>(код Типової  програмної класифікації видатків  та кредитування місцевого бюджету)</t>
  </si>
  <si>
    <t>(найменування головного розпорядника коштів місцевого бюджету)</t>
  </si>
  <si>
    <t>(код Фунціональної  класифікації видатків 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</si>
  <si>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</si>
  <si>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за ЄДРПОУ)</t>
  </si>
  <si>
    <t>(код бюджету)</t>
  </si>
  <si>
    <t>(найменування відповідального виконавця)</t>
  </si>
  <si>
    <t xml:space="preserve">Управління житлової політики і майна Хмельницької міської ради </t>
  </si>
  <si>
    <t>26381695</t>
  </si>
  <si>
    <t>22564000000</t>
  </si>
  <si>
    <t>Програма підтримки і  розвитку житлово-комунальної інфраструктури Хмельницької міської територіальної громади  на 2022-2027 роки</t>
  </si>
  <si>
    <t>7.1. Аналіз розділу «Видатки (надані кредити з бюджету) та напрями використання бюджетних коштів за бюджетною програмою»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</si>
  <si>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</si>
  <si>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</si>
  <si>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</si>
  <si>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</si>
  <si>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</si>
  <si>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</si>
  <si>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(Власне ім'я, ПРІЗВИЩЕ)</t>
  </si>
  <si>
    <t>від 01 листопада 2022 року № 359)</t>
  </si>
  <si>
    <t>фактич викон робіт</t>
  </si>
  <si>
    <t>Напрями використання бюджетних коштів*</t>
  </si>
  <si>
    <t>грн</t>
  </si>
  <si>
    <t xml:space="preserve">од. </t>
  </si>
  <si>
    <t>кількість ліфтів, в яких необхідно виконати експертну оцінку технічного стану</t>
  </si>
  <si>
    <t xml:space="preserve">кількість ліфтів, в яких планується виконати капітальний ремонт в т.ч.: </t>
  </si>
  <si>
    <t>додаток до титульного списку</t>
  </si>
  <si>
    <t>кількість ліфтів, в яких планується провести експертну оцінку технічного стану</t>
  </si>
  <si>
    <t>кількість ліфтів, в яких планується виконати роботи з капітального ремонту (в т.ч. заміна тягових канатів, заміна редукторів лебідок, заміна електродвигунів лебідок) першочергово</t>
  </si>
  <si>
    <t>питома вага кількості ліфтів, шо заплановано відремонтувати першочергово до кількості, що необхідно відремонтувати</t>
  </si>
  <si>
    <t>Лариса ТУЗ</t>
  </si>
  <si>
    <t>Начальник відділу бухгалтерського обліку та звітності - головний бухгалтер</t>
  </si>
  <si>
    <t>місцевого бюджету на 01.01.2026 року</t>
  </si>
  <si>
    <t>кількість ПКД з капітального ремонту ліфтів, які планується виготовити</t>
  </si>
  <si>
    <t>середні витрати на виготовлення 1 ПКД</t>
  </si>
  <si>
    <t>п. 2 фактичні витрати на капітальний ремонт ліфтів відповідно до актів виконаних робіт.</t>
  </si>
  <si>
    <t>доповнено п.3 з метою відображення вартості однієї ПКД та коректного визначення середньої вартості капітального ремонту одного ліфта.</t>
  </si>
  <si>
    <t>розбіжності відсутні.</t>
  </si>
  <si>
    <t>Бюджетна програма виконана, освоєння коштів склало 99,4 % від затверджених призначень на 2025 рік. Основні завдання програми реалізовані, бюджетні кошти використані за цільовим призначенням.</t>
  </si>
  <si>
    <t>п.1 економія коштів відповідно до актів виконаних робіт.</t>
  </si>
  <si>
    <t>В.о. начальника управління житлової політики і майна</t>
  </si>
  <si>
    <t>Олеся МАРКІТАН</t>
  </si>
  <si>
    <t>Відхилення обсягів касових видатків від затверджених показників зумовлене економією бюджетних коштів відповідно до актів виконаних робіт.</t>
  </si>
  <si>
    <t>доповнено п. 4 в зв'язку з тим, що за рахунок економії коштів додатково виготовлено 32 ПКД на виконання робіт з капітального ремонту ліфтів.</t>
  </si>
  <si>
    <t>За показниками затрат відбулося зменшення видатків відповідно до актів виконаних робіт, що, у свою чергу, вплинуло на зміну показників ефективності. 
Зміни у показниках продукту та ефективності зумовлені тим, що за рахунок отриманої економії бюджетних коштів додатково виготовлено 32 ПКД на виконання робіт з капітального ремонту ліфтів.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</si>
</sst>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_₴_-;\-* #,##0.00_₴_-;_-* &quot;-&quot;??_₴_-;_-@_-"/>
    <numFmt numFmtId="182" formatCode="0.0"/>
  </numFmts>
  <fonts count="22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Arial Cyr"/>
      <charset val="204"/>
    </font>
    <font>
      <sz val="12"/>
      <color indexed="55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2"/>
      <color theme="0" tint="-0.34998626667073579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  <xf numFmtId="171" fontId="10" fillId="0" borderId="0" applyFont="0" applyFill="0" applyBorder="0" applyAlignment="0" applyProtection="0"/>
  </cellStyleXfs>
  <cellXfs count="197">
    <xf numFmtId="0" fontId="0" fillId="0" borderId="0" xfId="0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2" fillId="0" borderId="0" xfId="0" applyFont="1" applyAlignment="1"/>
    <xf numFmtId="0" fontId="9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3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2" fillId="0" borderId="0" xfId="3" applyFont="1"/>
    <xf numFmtId="0" fontId="2" fillId="0" borderId="1" xfId="3" applyFont="1" applyBorder="1"/>
    <xf numFmtId="0" fontId="0" fillId="0" borderId="0" xfId="0" applyAlignment="1">
      <alignment horizontal="left"/>
    </xf>
    <xf numFmtId="0" fontId="2" fillId="0" borderId="0" xfId="2" applyFont="1" applyBorder="1" applyAlignment="1">
      <alignment horizontal="center" vertical="center" wrapText="1"/>
    </xf>
    <xf numFmtId="0" fontId="15" fillId="0" borderId="0" xfId="0" applyFont="1"/>
    <xf numFmtId="0" fontId="2" fillId="0" borderId="0" xfId="3" applyFont="1" applyBorder="1"/>
    <xf numFmtId="0" fontId="2" fillId="0" borderId="1" xfId="0" applyFont="1" applyBorder="1" applyAlignment="1">
      <alignment horizontal="left"/>
    </xf>
    <xf numFmtId="0" fontId="2" fillId="0" borderId="0" xfId="1" applyFont="1" applyAlignment="1"/>
    <xf numFmtId="0" fontId="2" fillId="0" borderId="0" xfId="2" applyFont="1" applyAlignment="1">
      <alignment vertical="center"/>
    </xf>
    <xf numFmtId="0" fontId="11" fillId="0" borderId="4" xfId="0" applyFont="1" applyBorder="1" applyAlignment="1"/>
    <xf numFmtId="0" fontId="11" fillId="0" borderId="0" xfId="0" applyFont="1" applyAlignment="1"/>
    <xf numFmtId="0" fontId="8" fillId="0" borderId="0" xfId="3" applyFont="1" applyBorder="1" applyAlignment="1">
      <alignment vertical="top"/>
    </xf>
    <xf numFmtId="0" fontId="9" fillId="0" borderId="0" xfId="0" applyFont="1" applyBorder="1" applyAlignment="1"/>
    <xf numFmtId="0" fontId="9" fillId="0" borderId="4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3" fillId="0" borderId="0" xfId="0" applyFont="1"/>
    <xf numFmtId="2" fontId="2" fillId="0" borderId="0" xfId="2" applyNumberFormat="1" applyFont="1" applyAlignment="1">
      <alignment wrapText="1"/>
    </xf>
    <xf numFmtId="2" fontId="15" fillId="0" borderId="3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/>
    </xf>
    <xf numFmtId="2" fontId="15" fillId="0" borderId="3" xfId="4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0" xfId="2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5" fillId="0" borderId="4" xfId="4" applyNumberFormat="1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/>
    <xf numFmtId="0" fontId="16" fillId="0" borderId="0" xfId="0" applyFont="1"/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/>
    </xf>
    <xf numFmtId="4" fontId="2" fillId="2" borderId="3" xfId="0" applyNumberFormat="1" applyFont="1" applyFill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182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15" fillId="0" borderId="0" xfId="4" applyNumberFormat="1" applyFont="1" applyBorder="1" applyAlignment="1">
      <alignment horizontal="center" vertical="center"/>
    </xf>
    <xf numFmtId="0" fontId="7" fillId="0" borderId="1" xfId="3" applyFont="1" applyBorder="1" applyAlignment="1"/>
    <xf numFmtId="0" fontId="7" fillId="0" borderId="6" xfId="3" applyFont="1" applyBorder="1" applyAlignment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wrapText="1"/>
    </xf>
    <xf numFmtId="0" fontId="15" fillId="0" borderId="0" xfId="0" applyFont="1" applyBorder="1"/>
    <xf numFmtId="0" fontId="15" fillId="0" borderId="1" xfId="0" applyFont="1" applyBorder="1"/>
    <xf numFmtId="0" fontId="17" fillId="0" borderId="0" xfId="3" applyFont="1"/>
    <xf numFmtId="0" fontId="16" fillId="0" borderId="0" xfId="0" applyFont="1" applyAlignment="1">
      <alignment horizontal="left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Border="1"/>
    <xf numFmtId="2" fontId="2" fillId="0" borderId="0" xfId="0" applyNumberFormat="1" applyFont="1" applyBorder="1"/>
    <xf numFmtId="0" fontId="1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182" fontId="2" fillId="0" borderId="4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justify" vertical="center"/>
    </xf>
    <xf numFmtId="0" fontId="19" fillId="0" borderId="0" xfId="0" applyFont="1"/>
    <xf numFmtId="0" fontId="20" fillId="0" borderId="0" xfId="0" applyFont="1"/>
    <xf numFmtId="182" fontId="20" fillId="0" borderId="0" xfId="0" applyNumberFormat="1" applyFont="1"/>
    <xf numFmtId="0" fontId="20" fillId="0" borderId="0" xfId="0" applyFont="1" applyBorder="1"/>
    <xf numFmtId="4" fontId="20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/>
    <xf numFmtId="3" fontId="20" fillId="2" borderId="0" xfId="0" applyNumberFormat="1" applyFont="1" applyFill="1" applyBorder="1" applyAlignment="1">
      <alignment vertical="center" wrapText="1"/>
    </xf>
    <xf numFmtId="3" fontId="20" fillId="0" borderId="0" xfId="0" applyNumberFormat="1" applyFont="1" applyFill="1" applyBorder="1" applyAlignment="1">
      <alignment vertical="center" wrapText="1"/>
    </xf>
    <xf numFmtId="2" fontId="20" fillId="0" borderId="0" xfId="0" applyNumberFormat="1" applyFont="1" applyBorder="1"/>
    <xf numFmtId="0" fontId="20" fillId="0" borderId="0" xfId="0" applyFont="1" applyBorder="1" applyAlignment="1">
      <alignment horizontal="center"/>
    </xf>
    <xf numFmtId="2" fontId="20" fillId="0" borderId="0" xfId="0" applyNumberFormat="1" applyFont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" fontId="15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/>
    </xf>
    <xf numFmtId="0" fontId="2" fillId="0" borderId="2" xfId="2" applyFont="1" applyBorder="1" applyAlignment="1">
      <alignment vertical="top" wrapText="1"/>
    </xf>
    <xf numFmtId="0" fontId="2" fillId="0" borderId="5" xfId="2" applyFont="1" applyBorder="1" applyAlignment="1">
      <alignment vertical="top" wrapText="1"/>
    </xf>
    <xf numFmtId="0" fontId="2" fillId="0" borderId="7" xfId="2" applyFont="1" applyBorder="1" applyAlignment="1">
      <alignment vertical="top" wrapText="1"/>
    </xf>
    <xf numFmtId="0" fontId="2" fillId="0" borderId="2" xfId="2" applyFont="1" applyBorder="1" applyAlignment="1">
      <alignment horizontal="left" vertical="top" wrapText="1"/>
    </xf>
    <xf numFmtId="0" fontId="16" fillId="0" borderId="7" xfId="0" applyFont="1" applyBorder="1" applyAlignment="1">
      <alignment horizontal="left"/>
    </xf>
    <xf numFmtId="2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3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/>
    </xf>
    <xf numFmtId="0" fontId="4" fillId="0" borderId="4" xfId="3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182" fontId="2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4" fontId="15" fillId="0" borderId="3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2" fillId="0" borderId="3" xfId="2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49" fontId="7" fillId="0" borderId="1" xfId="3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3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2" fontId="2" fillId="0" borderId="0" xfId="2" applyNumberFormat="1" applyFont="1" applyAlignment="1">
      <alignment wrapText="1"/>
    </xf>
    <xf numFmtId="0" fontId="2" fillId="0" borderId="3" xfId="2" applyFont="1" applyBorder="1" applyAlignment="1">
      <alignment vertical="center" wrapText="1"/>
    </xf>
    <xf numFmtId="0" fontId="15" fillId="0" borderId="2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4" fontId="15" fillId="0" borderId="3" xfId="0" applyNumberFormat="1" applyFont="1" applyBorder="1" applyAlignment="1">
      <alignment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15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Alignment="1">
      <alignment wrapText="1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5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  <cellStyle name="Фінансови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3"/>
  <sheetViews>
    <sheetView tabSelected="1" view="pageBreakPreview" zoomScale="80" zoomScaleNormal="100" zoomScaleSheetLayoutView="80" workbookViewId="0">
      <selection activeCell="Y56" sqref="Y56"/>
    </sheetView>
  </sheetViews>
  <sheetFormatPr defaultRowHeight="15" x14ac:dyDescent="0.25"/>
  <cols>
    <col min="1" max="1" width="4.85546875" style="4" customWidth="1"/>
    <col min="2" max="2" width="14.42578125" style="4" customWidth="1"/>
    <col min="3" max="3" width="10.42578125" style="4" customWidth="1"/>
    <col min="4" max="4" width="9.140625" style="4"/>
    <col min="5" max="5" width="8.5703125" style="4" customWidth="1"/>
    <col min="6" max="6" width="12.7109375" style="4" customWidth="1"/>
    <col min="7" max="7" width="14.5703125" style="4" customWidth="1"/>
    <col min="8" max="8" width="14.140625" style="4" customWidth="1"/>
    <col min="9" max="10" width="6" style="4" customWidth="1"/>
    <col min="11" max="11" width="8" style="4" customWidth="1"/>
    <col min="12" max="12" width="6.85546875" style="4" customWidth="1"/>
    <col min="13" max="13" width="9.140625" style="4"/>
    <col min="14" max="14" width="6.140625" style="4" customWidth="1"/>
    <col min="15" max="15" width="12.28515625" style="4" customWidth="1"/>
    <col min="16" max="17" width="14.140625" style="4" customWidth="1"/>
    <col min="18" max="18" width="10.85546875" style="4" customWidth="1"/>
    <col min="19" max="19" width="11.7109375" style="4" customWidth="1"/>
    <col min="20" max="20" width="12.140625" style="4" customWidth="1"/>
    <col min="21" max="21" width="9.140625" style="87"/>
    <col min="22" max="23" width="10.42578125" style="87" bestFit="1" customWidth="1"/>
    <col min="24" max="24" width="12" style="87" customWidth="1"/>
    <col min="25" max="25" width="13.7109375" style="87" customWidth="1"/>
    <col min="26" max="26" width="11.85546875" style="87" bestFit="1" customWidth="1"/>
    <col min="27" max="16384" width="9.140625" style="4"/>
  </cols>
  <sheetData>
    <row r="1" spans="1:19" x14ac:dyDescent="0.25">
      <c r="M1" s="1" t="s">
        <v>6</v>
      </c>
    </row>
    <row r="2" spans="1:19" x14ac:dyDescent="0.25">
      <c r="M2" s="1" t="s">
        <v>3</v>
      </c>
    </row>
    <row r="3" spans="1:19" x14ac:dyDescent="0.25">
      <c r="M3" s="1" t="s">
        <v>4</v>
      </c>
    </row>
    <row r="4" spans="1:19" x14ac:dyDescent="0.25">
      <c r="M4" s="2" t="s">
        <v>5</v>
      </c>
    </row>
    <row r="5" spans="1:19" x14ac:dyDescent="0.25">
      <c r="M5" s="2" t="s">
        <v>81</v>
      </c>
    </row>
    <row r="7" spans="1:19" ht="10.5" customHeight="1" x14ac:dyDescent="0.25"/>
    <row r="8" spans="1:19" ht="17.100000000000001" customHeight="1" x14ac:dyDescent="0.25">
      <c r="G8" s="10"/>
      <c r="H8" s="11"/>
      <c r="I8" s="12" t="s">
        <v>33</v>
      </c>
      <c r="K8" s="11"/>
      <c r="L8" s="10"/>
      <c r="M8" s="11"/>
    </row>
    <row r="9" spans="1:19" ht="17.100000000000001" customHeight="1" x14ac:dyDescent="0.25">
      <c r="F9" s="9"/>
      <c r="G9" s="130" t="s">
        <v>34</v>
      </c>
      <c r="H9" s="130"/>
      <c r="I9" s="130"/>
      <c r="J9" s="130"/>
      <c r="K9" s="130"/>
      <c r="L9" s="130"/>
      <c r="M9" s="130"/>
    </row>
    <row r="10" spans="1:19" ht="17.100000000000001" customHeight="1" x14ac:dyDescent="0.25">
      <c r="F10" s="9"/>
      <c r="G10" s="130" t="s">
        <v>94</v>
      </c>
      <c r="H10" s="130"/>
      <c r="I10" s="130"/>
      <c r="J10" s="130"/>
      <c r="K10" s="130"/>
      <c r="L10" s="130"/>
      <c r="M10" s="130"/>
    </row>
    <row r="13" spans="1:19" ht="15.75" x14ac:dyDescent="0.25">
      <c r="A13" s="4" t="s">
        <v>0</v>
      </c>
      <c r="B13" s="133">
        <v>1200000</v>
      </c>
      <c r="C13" s="133"/>
      <c r="E13" s="5"/>
      <c r="F13" s="66" t="s">
        <v>69</v>
      </c>
      <c r="G13" s="5"/>
      <c r="H13" s="5"/>
      <c r="I13" s="5"/>
      <c r="J13" s="5"/>
      <c r="K13" s="5"/>
      <c r="L13" s="5"/>
      <c r="R13" s="164" t="s">
        <v>70</v>
      </c>
      <c r="S13" s="164"/>
    </row>
    <row r="14" spans="1:19" ht="54.75" customHeight="1" x14ac:dyDescent="0.25">
      <c r="B14" s="134" t="s">
        <v>61</v>
      </c>
      <c r="C14" s="134"/>
      <c r="E14" s="25"/>
      <c r="F14" s="29" t="s">
        <v>63</v>
      </c>
      <c r="G14" s="25"/>
      <c r="H14" s="25"/>
      <c r="I14" s="25"/>
      <c r="J14" s="25"/>
      <c r="K14" s="25"/>
      <c r="R14" s="157" t="s">
        <v>66</v>
      </c>
      <c r="S14" s="157"/>
    </row>
    <row r="15" spans="1:19" x14ac:dyDescent="0.25">
      <c r="B15" s="6"/>
      <c r="R15" s="18"/>
      <c r="S15" s="18"/>
    </row>
    <row r="16" spans="1:19" ht="15.75" x14ac:dyDescent="0.25">
      <c r="A16" s="4" t="s">
        <v>1</v>
      </c>
      <c r="B16" s="133">
        <v>1210000</v>
      </c>
      <c r="C16" s="133"/>
      <c r="E16" s="5"/>
      <c r="F16" s="67" t="s">
        <v>69</v>
      </c>
      <c r="G16" s="5"/>
      <c r="H16" s="5"/>
      <c r="I16" s="5"/>
      <c r="J16" s="5"/>
      <c r="K16" s="5"/>
      <c r="L16" s="5"/>
      <c r="R16" s="164" t="s">
        <v>70</v>
      </c>
      <c r="S16" s="164"/>
    </row>
    <row r="17" spans="1:26" ht="54.75" customHeight="1" x14ac:dyDescent="0.25">
      <c r="B17" s="134" t="s">
        <v>61</v>
      </c>
      <c r="C17" s="134"/>
      <c r="E17" s="26"/>
      <c r="F17" s="168" t="s">
        <v>68</v>
      </c>
      <c r="G17" s="169"/>
      <c r="H17" s="169"/>
      <c r="I17" s="169"/>
      <c r="J17" s="169"/>
      <c r="K17" s="169"/>
      <c r="R17" s="157" t="s">
        <v>66</v>
      </c>
      <c r="S17" s="157"/>
    </row>
    <row r="18" spans="1:26" x14ac:dyDescent="0.25">
      <c r="B18" s="6"/>
      <c r="R18" s="18"/>
      <c r="S18" s="18"/>
    </row>
    <row r="19" spans="1:26" ht="33.75" customHeight="1" x14ac:dyDescent="0.25">
      <c r="A19" s="4" t="s">
        <v>2</v>
      </c>
      <c r="B19" s="133">
        <v>1216015</v>
      </c>
      <c r="C19" s="133"/>
      <c r="E19" s="166">
        <v>6015</v>
      </c>
      <c r="F19" s="166"/>
      <c r="G19" s="28"/>
      <c r="H19" s="167" t="s">
        <v>35</v>
      </c>
      <c r="I19" s="167"/>
      <c r="K19" s="165" t="s">
        <v>36</v>
      </c>
      <c r="L19" s="165"/>
      <c r="M19" s="165"/>
      <c r="N19" s="165"/>
      <c r="O19" s="165"/>
      <c r="P19" s="165"/>
      <c r="R19" s="170" t="s">
        <v>71</v>
      </c>
      <c r="S19" s="171"/>
    </row>
    <row r="20" spans="1:26" ht="67.5" customHeight="1" x14ac:dyDescent="0.25">
      <c r="B20" s="134" t="s">
        <v>61</v>
      </c>
      <c r="C20" s="134"/>
      <c r="E20" s="172" t="s">
        <v>62</v>
      </c>
      <c r="F20" s="172"/>
      <c r="G20" s="27"/>
      <c r="H20" s="134" t="s">
        <v>64</v>
      </c>
      <c r="I20" s="134"/>
      <c r="K20" s="172" t="s">
        <v>65</v>
      </c>
      <c r="L20" s="172"/>
      <c r="M20" s="172"/>
      <c r="N20" s="172"/>
      <c r="O20" s="172"/>
      <c r="P20" s="172"/>
      <c r="R20" s="157" t="s">
        <v>67</v>
      </c>
      <c r="S20" s="157"/>
    </row>
    <row r="21" spans="1:26" ht="10.5" customHeight="1" x14ac:dyDescent="0.25"/>
    <row r="22" spans="1:26" s="20" customFormat="1" ht="15.75" x14ac:dyDescent="0.25">
      <c r="A22" s="20" t="s">
        <v>37</v>
      </c>
      <c r="B22" s="131" t="s">
        <v>38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U22" s="88"/>
      <c r="V22" s="88"/>
      <c r="W22" s="88"/>
      <c r="X22" s="88"/>
      <c r="Y22" s="88"/>
      <c r="Z22" s="88"/>
    </row>
    <row r="23" spans="1:26" s="20" customFormat="1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U23" s="88"/>
      <c r="V23" s="88"/>
      <c r="W23" s="88"/>
      <c r="X23" s="88"/>
      <c r="Y23" s="88"/>
      <c r="Z23" s="88"/>
    </row>
    <row r="24" spans="1:26" s="20" customFormat="1" ht="17.100000000000001" customHeight="1" x14ac:dyDescent="0.25">
      <c r="B24" s="14" t="s">
        <v>14</v>
      </c>
      <c r="C24" s="132" t="s">
        <v>39</v>
      </c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U24" s="88"/>
      <c r="V24" s="88"/>
      <c r="W24" s="88"/>
      <c r="X24" s="88"/>
      <c r="Y24" s="88"/>
      <c r="Z24" s="88"/>
    </row>
    <row r="25" spans="1:26" s="20" customFormat="1" ht="17.100000000000001" customHeight="1" x14ac:dyDescent="0.25">
      <c r="B25" s="14">
        <v>1</v>
      </c>
      <c r="C25" s="160" t="s">
        <v>46</v>
      </c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U25" s="88"/>
      <c r="V25" s="88"/>
      <c r="W25" s="88"/>
      <c r="X25" s="88"/>
      <c r="Y25" s="88"/>
      <c r="Z25" s="88"/>
    </row>
    <row r="26" spans="1:26" s="20" customFormat="1" ht="15.75" x14ac:dyDescent="0.25">
      <c r="U26" s="88"/>
      <c r="V26" s="88"/>
      <c r="W26" s="88"/>
      <c r="X26" s="88"/>
      <c r="Y26" s="88"/>
      <c r="Z26" s="88"/>
    </row>
    <row r="27" spans="1:26" s="20" customFormat="1" ht="15.75" x14ac:dyDescent="0.25">
      <c r="A27" s="15" t="s">
        <v>40</v>
      </c>
      <c r="B27" s="16" t="s">
        <v>41</v>
      </c>
      <c r="C27" s="16"/>
      <c r="D27" s="16"/>
      <c r="E27" s="21" t="s">
        <v>47</v>
      </c>
      <c r="F27" s="21"/>
      <c r="G27" s="21"/>
      <c r="H27" s="21"/>
      <c r="I27" s="70"/>
      <c r="J27" s="70"/>
      <c r="K27" s="70"/>
      <c r="L27" s="70"/>
      <c r="M27" s="70"/>
      <c r="N27" s="70"/>
      <c r="O27" s="70"/>
      <c r="P27" s="70"/>
      <c r="Q27" s="70"/>
      <c r="U27" s="88"/>
      <c r="V27" s="88"/>
      <c r="W27" s="88"/>
      <c r="X27" s="88"/>
      <c r="Y27" s="88"/>
      <c r="Z27" s="88"/>
    </row>
    <row r="28" spans="1:26" s="20" customFormat="1" ht="15.75" x14ac:dyDescent="0.25">
      <c r="A28" s="15"/>
      <c r="B28" s="16"/>
      <c r="C28" s="16"/>
      <c r="D28" s="16"/>
      <c r="E28" s="7" t="s">
        <v>48</v>
      </c>
      <c r="F28" s="21"/>
      <c r="G28" s="21"/>
      <c r="H28" s="21"/>
      <c r="I28" s="70"/>
      <c r="J28" s="70"/>
      <c r="K28" s="70"/>
      <c r="L28" s="70"/>
      <c r="M28" s="70"/>
      <c r="N28" s="70"/>
      <c r="O28" s="70"/>
      <c r="P28" s="70"/>
      <c r="Q28" s="70"/>
      <c r="U28" s="88"/>
      <c r="V28" s="88"/>
      <c r="W28" s="88"/>
      <c r="X28" s="88"/>
      <c r="Y28" s="88"/>
      <c r="Z28" s="88"/>
    </row>
    <row r="29" spans="1:26" s="20" customFormat="1" ht="15.75" x14ac:dyDescent="0.25">
      <c r="A29" s="15"/>
      <c r="B29" s="16"/>
      <c r="C29" s="16"/>
      <c r="D29" s="16"/>
      <c r="E29" s="22" t="s">
        <v>49</v>
      </c>
      <c r="F29" s="17"/>
      <c r="G29" s="17"/>
      <c r="H29" s="17"/>
      <c r="I29" s="71"/>
      <c r="J29" s="71"/>
      <c r="K29" s="71"/>
      <c r="L29" s="71"/>
      <c r="M29" s="71"/>
      <c r="N29" s="71"/>
      <c r="O29" s="71"/>
      <c r="P29" s="71"/>
      <c r="Q29" s="71"/>
      <c r="U29" s="88"/>
      <c r="V29" s="88"/>
      <c r="W29" s="88"/>
      <c r="X29" s="88"/>
      <c r="Y29" s="88"/>
      <c r="Z29" s="88"/>
    </row>
    <row r="30" spans="1:26" s="20" customFormat="1" ht="10.5" customHeight="1" x14ac:dyDescent="0.25">
      <c r="U30" s="88"/>
      <c r="V30" s="88"/>
      <c r="W30" s="88"/>
      <c r="X30" s="88"/>
      <c r="Y30" s="88"/>
      <c r="Z30" s="88"/>
    </row>
    <row r="31" spans="1:26" s="20" customFormat="1" ht="15.75" x14ac:dyDescent="0.25">
      <c r="A31" s="15" t="s">
        <v>12</v>
      </c>
      <c r="B31" s="3" t="s">
        <v>42</v>
      </c>
      <c r="C31" s="7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U31" s="88"/>
      <c r="V31" s="88"/>
      <c r="W31" s="88"/>
      <c r="X31" s="88"/>
      <c r="Y31" s="88"/>
      <c r="Z31" s="88"/>
    </row>
    <row r="32" spans="1:26" s="20" customFormat="1" ht="15.75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U32" s="88"/>
      <c r="V32" s="88"/>
      <c r="W32" s="88"/>
      <c r="X32" s="88"/>
      <c r="Y32" s="88"/>
      <c r="Z32" s="88"/>
    </row>
    <row r="33" spans="1:26" s="20" customFormat="1" ht="17.100000000000001" customHeight="1" x14ac:dyDescent="0.25">
      <c r="A33" s="19"/>
      <c r="B33" s="14" t="s">
        <v>14</v>
      </c>
      <c r="C33" s="132" t="s">
        <v>43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U33" s="88"/>
      <c r="V33" s="88"/>
      <c r="W33" s="88"/>
      <c r="X33" s="88"/>
      <c r="Y33" s="88"/>
      <c r="Z33" s="88"/>
    </row>
    <row r="34" spans="1:26" s="20" customFormat="1" ht="17.100000000000001" customHeight="1" x14ac:dyDescent="0.25">
      <c r="A34" s="19"/>
      <c r="B34" s="14">
        <v>1</v>
      </c>
      <c r="C34" s="179" t="s">
        <v>60</v>
      </c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1"/>
      <c r="U34" s="88"/>
      <c r="V34" s="88"/>
      <c r="W34" s="88"/>
      <c r="X34" s="88"/>
      <c r="Y34" s="88"/>
      <c r="Z34" s="88"/>
    </row>
    <row r="35" spans="1:26" s="20" customFormat="1" ht="11.25" customHeight="1" x14ac:dyDescent="0.25">
      <c r="U35" s="88"/>
      <c r="V35" s="88"/>
      <c r="W35" s="88"/>
      <c r="X35" s="88"/>
      <c r="Y35" s="88"/>
      <c r="Z35" s="88"/>
    </row>
    <row r="36" spans="1:26" s="20" customFormat="1" ht="18" customHeight="1" x14ac:dyDescent="0.25">
      <c r="A36" s="41" t="s">
        <v>15</v>
      </c>
      <c r="B36" s="20" t="s">
        <v>44</v>
      </c>
      <c r="U36" s="88"/>
      <c r="V36" s="88"/>
      <c r="W36" s="88"/>
      <c r="X36" s="88"/>
      <c r="Y36" s="88"/>
      <c r="Z36" s="88"/>
    </row>
    <row r="37" spans="1:26" s="20" customFormat="1" ht="15.75" x14ac:dyDescent="0.25">
      <c r="A37" s="20" t="s">
        <v>73</v>
      </c>
      <c r="U37" s="88"/>
      <c r="V37" s="88"/>
      <c r="W37" s="88"/>
      <c r="X37" s="88"/>
      <c r="Y37" s="88"/>
      <c r="Z37" s="88"/>
    </row>
    <row r="38" spans="1:26" s="20" customFormat="1" ht="15.75" x14ac:dyDescent="0.25">
      <c r="B38" s="3"/>
      <c r="Q38" s="20" t="s">
        <v>45</v>
      </c>
      <c r="U38" s="88"/>
      <c r="V38" s="88"/>
      <c r="W38" s="88"/>
      <c r="X38" s="88"/>
      <c r="Y38" s="88"/>
      <c r="Z38" s="88"/>
    </row>
    <row r="39" spans="1:26" s="20" customFormat="1" ht="33.75" customHeight="1" x14ac:dyDescent="0.25">
      <c r="A39" s="119" t="s">
        <v>14</v>
      </c>
      <c r="B39" s="173" t="s">
        <v>83</v>
      </c>
      <c r="C39" s="174"/>
      <c r="D39" s="174"/>
      <c r="E39" s="175"/>
      <c r="F39" s="116" t="s">
        <v>10</v>
      </c>
      <c r="G39" s="116"/>
      <c r="H39" s="116"/>
      <c r="I39" s="116" t="s">
        <v>52</v>
      </c>
      <c r="J39" s="116"/>
      <c r="K39" s="116"/>
      <c r="L39" s="116"/>
      <c r="M39" s="116"/>
      <c r="N39" s="116"/>
      <c r="O39" s="116" t="s">
        <v>11</v>
      </c>
      <c r="P39" s="116"/>
      <c r="Q39" s="116"/>
      <c r="R39" s="70"/>
      <c r="U39" s="88"/>
      <c r="V39" s="88"/>
      <c r="W39" s="88"/>
      <c r="X39" s="88"/>
      <c r="Y39" s="88"/>
      <c r="Z39" s="88"/>
    </row>
    <row r="40" spans="1:26" s="20" customFormat="1" ht="34.5" customHeight="1" x14ac:dyDescent="0.25">
      <c r="A40" s="120"/>
      <c r="B40" s="176"/>
      <c r="C40" s="177"/>
      <c r="D40" s="177"/>
      <c r="E40" s="178"/>
      <c r="F40" s="49" t="s">
        <v>7</v>
      </c>
      <c r="G40" s="49" t="s">
        <v>8</v>
      </c>
      <c r="H40" s="49" t="s">
        <v>9</v>
      </c>
      <c r="I40" s="116" t="s">
        <v>7</v>
      </c>
      <c r="J40" s="116"/>
      <c r="K40" s="135" t="s">
        <v>8</v>
      </c>
      <c r="L40" s="136"/>
      <c r="M40" s="116" t="s">
        <v>9</v>
      </c>
      <c r="N40" s="116"/>
      <c r="O40" s="53" t="s">
        <v>7</v>
      </c>
      <c r="P40" s="49" t="s">
        <v>8</v>
      </c>
      <c r="Q40" s="49" t="s">
        <v>9</v>
      </c>
      <c r="R40" s="70"/>
      <c r="U40" s="88"/>
      <c r="V40" s="88"/>
      <c r="W40" s="88"/>
      <c r="X40" s="88"/>
      <c r="Y40" s="88"/>
      <c r="Z40" s="88"/>
    </row>
    <row r="41" spans="1:26" s="20" customFormat="1" ht="15.75" x14ac:dyDescent="0.25">
      <c r="A41" s="54">
        <v>1</v>
      </c>
      <c r="B41" s="116">
        <v>2</v>
      </c>
      <c r="C41" s="116"/>
      <c r="D41" s="116"/>
      <c r="E41" s="116"/>
      <c r="F41" s="49">
        <v>3</v>
      </c>
      <c r="G41" s="49">
        <v>4</v>
      </c>
      <c r="H41" s="49">
        <v>5</v>
      </c>
      <c r="I41" s="116">
        <v>6</v>
      </c>
      <c r="J41" s="116"/>
      <c r="K41" s="135">
        <v>7</v>
      </c>
      <c r="L41" s="136"/>
      <c r="M41" s="135">
        <v>8</v>
      </c>
      <c r="N41" s="136"/>
      <c r="O41" s="49">
        <v>9</v>
      </c>
      <c r="P41" s="49">
        <v>10</v>
      </c>
      <c r="Q41" s="49">
        <v>11</v>
      </c>
      <c r="R41" s="74"/>
      <c r="U41" s="88"/>
      <c r="V41" s="88"/>
      <c r="W41" s="88"/>
      <c r="X41" s="88"/>
      <c r="Y41" s="88"/>
      <c r="Z41" s="88"/>
    </row>
    <row r="42" spans="1:26" s="20" customFormat="1" ht="15.75" x14ac:dyDescent="0.25">
      <c r="A42" s="51"/>
      <c r="B42" s="183" t="s">
        <v>22</v>
      </c>
      <c r="C42" s="183"/>
      <c r="D42" s="183"/>
      <c r="E42" s="183"/>
      <c r="F42" s="36"/>
      <c r="G42" s="36">
        <f>K66</f>
        <v>13171073</v>
      </c>
      <c r="H42" s="36">
        <f>F42+G42</f>
        <v>13171073</v>
      </c>
      <c r="I42" s="158"/>
      <c r="J42" s="158"/>
      <c r="K42" s="123">
        <f>P66</f>
        <v>13086107.4</v>
      </c>
      <c r="L42" s="124"/>
      <c r="M42" s="158">
        <f>K42</f>
        <v>13086107.4</v>
      </c>
      <c r="N42" s="158"/>
      <c r="O42" s="36"/>
      <c r="P42" s="36">
        <f>K42-G42</f>
        <v>-84965.599999999627</v>
      </c>
      <c r="Q42" s="36">
        <f>O42+P42</f>
        <v>-84965.599999999627</v>
      </c>
      <c r="R42" s="70"/>
      <c r="U42" s="88"/>
      <c r="V42" s="89">
        <f>K42/G42*100</f>
        <v>99.354907531072072</v>
      </c>
      <c r="W42" s="88"/>
      <c r="X42" s="88"/>
      <c r="Y42" s="88"/>
      <c r="Z42" s="88"/>
    </row>
    <row r="43" spans="1:26" s="20" customFormat="1" ht="15.75" x14ac:dyDescent="0.25">
      <c r="A43" s="51"/>
      <c r="B43" s="184" t="s">
        <v>13</v>
      </c>
      <c r="C43" s="185"/>
      <c r="D43" s="185"/>
      <c r="E43" s="186"/>
      <c r="F43" s="36"/>
      <c r="G43" s="36">
        <f>G42</f>
        <v>13171073</v>
      </c>
      <c r="H43" s="36">
        <f>F43+G43</f>
        <v>13171073</v>
      </c>
      <c r="I43" s="158"/>
      <c r="J43" s="158"/>
      <c r="K43" s="158">
        <f>K42</f>
        <v>13086107.4</v>
      </c>
      <c r="L43" s="158"/>
      <c r="M43" s="158">
        <f>M42</f>
        <v>13086107.4</v>
      </c>
      <c r="N43" s="158"/>
      <c r="O43" s="36"/>
      <c r="P43" s="36">
        <f>P42</f>
        <v>-84965.599999999627</v>
      </c>
      <c r="Q43" s="36">
        <f>O43+P43</f>
        <v>-84965.599999999627</v>
      </c>
      <c r="U43" s="88"/>
      <c r="V43" s="89">
        <f>K43/G43*100</f>
        <v>99.354907531072072</v>
      </c>
      <c r="W43" s="88"/>
      <c r="X43" s="88"/>
      <c r="Y43" s="88"/>
      <c r="Z43" s="88"/>
    </row>
    <row r="44" spans="1:26" s="20" customFormat="1" ht="0.75" customHeight="1" x14ac:dyDescent="0.25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U44" s="88"/>
      <c r="V44" s="88"/>
      <c r="W44" s="88"/>
      <c r="X44" s="88"/>
      <c r="Y44" s="88"/>
      <c r="Z44" s="88"/>
    </row>
    <row r="45" spans="1:26" s="20" customFormat="1" ht="24.75" customHeight="1" x14ac:dyDescent="0.25">
      <c r="A45" s="68" t="s">
        <v>74</v>
      </c>
      <c r="B45" s="5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75"/>
      <c r="U45" s="88"/>
      <c r="V45" s="88"/>
      <c r="W45" s="88"/>
      <c r="X45" s="88"/>
      <c r="Y45" s="88"/>
      <c r="Z45" s="88"/>
    </row>
    <row r="46" spans="1:26" s="20" customFormat="1" ht="15.75" customHeight="1" x14ac:dyDescent="0.25">
      <c r="A46" s="68"/>
      <c r="B46" s="5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75"/>
      <c r="U46" s="88"/>
      <c r="V46" s="88"/>
      <c r="W46" s="88"/>
      <c r="X46" s="88"/>
      <c r="Y46" s="88"/>
      <c r="Z46" s="88"/>
    </row>
    <row r="47" spans="1:26" s="20" customFormat="1" ht="18.95" customHeight="1" x14ac:dyDescent="0.25">
      <c r="B47" s="49" t="s">
        <v>14</v>
      </c>
      <c r="C47" s="135" t="s">
        <v>75</v>
      </c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36"/>
      <c r="S47" s="75"/>
      <c r="U47" s="88"/>
      <c r="V47" s="88"/>
      <c r="W47" s="88"/>
      <c r="X47" s="88"/>
      <c r="Y47" s="88"/>
      <c r="Z47" s="88"/>
    </row>
    <row r="48" spans="1:26" s="20" customFormat="1" ht="18.95" customHeight="1" x14ac:dyDescent="0.25">
      <c r="B48" s="49">
        <v>1</v>
      </c>
      <c r="C48" s="135">
        <v>2</v>
      </c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36"/>
      <c r="S48" s="75"/>
      <c r="U48" s="88"/>
      <c r="V48" s="88"/>
      <c r="W48" s="88"/>
      <c r="X48" s="88"/>
      <c r="Y48" s="88"/>
      <c r="Z48" s="88"/>
    </row>
    <row r="49" spans="1:26" s="20" customFormat="1" ht="18.75" customHeight="1" x14ac:dyDescent="0.25">
      <c r="B49" s="50">
        <v>1</v>
      </c>
      <c r="C49" s="179" t="s">
        <v>104</v>
      </c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1"/>
      <c r="U49" s="88"/>
      <c r="V49" s="88"/>
      <c r="W49" s="88"/>
      <c r="X49" s="88"/>
      <c r="Y49" s="88"/>
      <c r="Z49" s="88"/>
    </row>
    <row r="50" spans="1:26" s="20" customFormat="1" ht="18.75" customHeight="1" x14ac:dyDescent="0.25">
      <c r="B50" s="60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88"/>
      <c r="V50" s="88"/>
      <c r="W50" s="88"/>
      <c r="X50" s="88"/>
      <c r="Y50" s="88"/>
      <c r="Z50" s="88"/>
    </row>
    <row r="51" spans="1:26" s="20" customFormat="1" ht="18" customHeight="1" x14ac:dyDescent="0.25">
      <c r="A51" s="41" t="s">
        <v>50</v>
      </c>
      <c r="B51" s="23" t="s">
        <v>51</v>
      </c>
      <c r="U51" s="88"/>
      <c r="V51" s="88"/>
      <c r="W51" s="88"/>
      <c r="X51" s="88"/>
      <c r="Y51" s="88"/>
      <c r="Z51" s="88"/>
    </row>
    <row r="52" spans="1:26" s="20" customFormat="1" ht="15.75" x14ac:dyDescent="0.25">
      <c r="B52" s="3"/>
      <c r="Q52" s="20" t="s">
        <v>45</v>
      </c>
      <c r="U52" s="88"/>
      <c r="V52" s="88"/>
      <c r="W52" s="88"/>
      <c r="X52" s="88"/>
      <c r="Y52" s="88"/>
      <c r="Z52" s="88"/>
    </row>
    <row r="53" spans="1:26" s="20" customFormat="1" ht="30.75" customHeight="1" x14ac:dyDescent="0.25">
      <c r="A53" s="116" t="s">
        <v>14</v>
      </c>
      <c r="B53" s="116" t="s">
        <v>16</v>
      </c>
      <c r="C53" s="116"/>
      <c r="D53" s="116"/>
      <c r="E53" s="116"/>
      <c r="F53" s="116" t="s">
        <v>10</v>
      </c>
      <c r="G53" s="116"/>
      <c r="H53" s="116"/>
      <c r="I53" s="116" t="s">
        <v>52</v>
      </c>
      <c r="J53" s="116"/>
      <c r="K53" s="116"/>
      <c r="L53" s="116"/>
      <c r="M53" s="116"/>
      <c r="N53" s="116"/>
      <c r="O53" s="116" t="s">
        <v>11</v>
      </c>
      <c r="P53" s="116"/>
      <c r="Q53" s="116"/>
      <c r="U53" s="88"/>
      <c r="V53" s="88"/>
      <c r="W53" s="88"/>
      <c r="X53" s="88"/>
      <c r="Y53" s="88"/>
      <c r="Z53" s="88"/>
    </row>
    <row r="54" spans="1:26" s="20" customFormat="1" ht="33" customHeight="1" x14ac:dyDescent="0.25">
      <c r="A54" s="116"/>
      <c r="B54" s="116"/>
      <c r="C54" s="116"/>
      <c r="D54" s="116"/>
      <c r="E54" s="116"/>
      <c r="F54" s="49" t="s">
        <v>7</v>
      </c>
      <c r="G54" s="49" t="s">
        <v>8</v>
      </c>
      <c r="H54" s="49" t="s">
        <v>9</v>
      </c>
      <c r="I54" s="116" t="s">
        <v>7</v>
      </c>
      <c r="J54" s="116"/>
      <c r="K54" s="135" t="s">
        <v>8</v>
      </c>
      <c r="L54" s="136"/>
      <c r="M54" s="116" t="s">
        <v>9</v>
      </c>
      <c r="N54" s="116"/>
      <c r="O54" s="49" t="s">
        <v>7</v>
      </c>
      <c r="P54" s="49" t="s">
        <v>8</v>
      </c>
      <c r="Q54" s="49" t="s">
        <v>9</v>
      </c>
      <c r="U54" s="88"/>
      <c r="V54" s="88"/>
      <c r="W54" s="88"/>
      <c r="X54" s="88"/>
      <c r="Y54" s="88"/>
      <c r="Z54" s="88"/>
    </row>
    <row r="55" spans="1:26" s="20" customFormat="1" ht="18" customHeight="1" x14ac:dyDescent="0.25">
      <c r="A55" s="50">
        <v>1</v>
      </c>
      <c r="B55" s="116">
        <v>2</v>
      </c>
      <c r="C55" s="116"/>
      <c r="D55" s="116"/>
      <c r="E55" s="116"/>
      <c r="F55" s="49">
        <v>3</v>
      </c>
      <c r="G55" s="49">
        <v>4</v>
      </c>
      <c r="H55" s="49">
        <v>5</v>
      </c>
      <c r="I55" s="116">
        <v>6</v>
      </c>
      <c r="J55" s="116"/>
      <c r="K55" s="135">
        <v>7</v>
      </c>
      <c r="L55" s="136"/>
      <c r="M55" s="135">
        <v>8</v>
      </c>
      <c r="N55" s="136"/>
      <c r="O55" s="49">
        <v>9</v>
      </c>
      <c r="P55" s="49">
        <v>10</v>
      </c>
      <c r="Q55" s="49">
        <v>11</v>
      </c>
      <c r="U55" s="88"/>
      <c r="V55" s="88"/>
      <c r="W55" s="88"/>
      <c r="X55" s="88"/>
      <c r="Y55" s="88"/>
      <c r="Z55" s="88"/>
    </row>
    <row r="56" spans="1:26" s="20" customFormat="1" ht="64.5" customHeight="1" x14ac:dyDescent="0.25">
      <c r="A56" s="50">
        <v>1</v>
      </c>
      <c r="B56" s="161" t="s">
        <v>72</v>
      </c>
      <c r="C56" s="162"/>
      <c r="D56" s="162"/>
      <c r="E56" s="163"/>
      <c r="F56" s="34">
        <f>F42</f>
        <v>0</v>
      </c>
      <c r="G56" s="34">
        <f>G42</f>
        <v>13171073</v>
      </c>
      <c r="H56" s="34">
        <f>F56+G56</f>
        <v>13171073</v>
      </c>
      <c r="I56" s="121">
        <v>0</v>
      </c>
      <c r="J56" s="122"/>
      <c r="K56" s="121">
        <f>K42</f>
        <v>13086107.4</v>
      </c>
      <c r="L56" s="122"/>
      <c r="M56" s="121">
        <f>I56+K56</f>
        <v>13086107.4</v>
      </c>
      <c r="N56" s="122"/>
      <c r="O56" s="34">
        <f>I56-F56</f>
        <v>0</v>
      </c>
      <c r="P56" s="34">
        <f>P43</f>
        <v>-84965.599999999627</v>
      </c>
      <c r="Q56" s="34">
        <f>O56+P56</f>
        <v>-84965.599999999627</v>
      </c>
      <c r="U56" s="88"/>
      <c r="V56" s="88" t="s">
        <v>82</v>
      </c>
      <c r="W56" s="88"/>
      <c r="X56" s="88"/>
      <c r="Y56" s="88"/>
      <c r="Z56" s="88"/>
    </row>
    <row r="57" spans="1:26" s="20" customFormat="1" ht="18" customHeight="1" x14ac:dyDescent="0.25">
      <c r="A57" s="51"/>
      <c r="B57" s="187" t="s">
        <v>13</v>
      </c>
      <c r="C57" s="187"/>
      <c r="D57" s="187"/>
      <c r="E57" s="187"/>
      <c r="F57" s="56">
        <f>F56</f>
        <v>0</v>
      </c>
      <c r="G57" s="56">
        <f>G56</f>
        <v>13171073</v>
      </c>
      <c r="H57" s="56">
        <f>F57+G57</f>
        <v>13171073</v>
      </c>
      <c r="I57" s="121">
        <f>I56</f>
        <v>0</v>
      </c>
      <c r="J57" s="121"/>
      <c r="K57" s="121">
        <f>K56</f>
        <v>13086107.4</v>
      </c>
      <c r="L57" s="121"/>
      <c r="M57" s="121">
        <f>I57+K57</f>
        <v>13086107.4</v>
      </c>
      <c r="N57" s="122"/>
      <c r="O57" s="56">
        <f>O56</f>
        <v>0</v>
      </c>
      <c r="P57" s="56">
        <f>P56</f>
        <v>-84965.599999999627</v>
      </c>
      <c r="Q57" s="56">
        <f>O57+P57</f>
        <v>-84965.599999999627</v>
      </c>
      <c r="U57" s="88"/>
      <c r="V57" s="88"/>
      <c r="W57" s="88"/>
      <c r="X57" s="88"/>
      <c r="Y57" s="88"/>
      <c r="Z57" s="88"/>
    </row>
    <row r="58" spans="1:26" s="20" customFormat="1" ht="15.75" x14ac:dyDescent="0.25">
      <c r="U58" s="88"/>
      <c r="V58" s="88"/>
      <c r="W58" s="88"/>
      <c r="X58" s="88"/>
      <c r="Y58" s="88"/>
      <c r="Z58" s="88"/>
    </row>
    <row r="59" spans="1:26" s="20" customFormat="1" ht="18.75" customHeight="1" x14ac:dyDescent="0.25">
      <c r="A59" s="76">
        <v>9</v>
      </c>
      <c r="B59" s="24" t="s">
        <v>53</v>
      </c>
      <c r="U59" s="88"/>
      <c r="V59" s="88"/>
      <c r="W59" s="88"/>
      <c r="X59" s="88"/>
      <c r="Y59" s="88"/>
      <c r="Z59" s="88"/>
    </row>
    <row r="60" spans="1:26" s="20" customFormat="1" ht="15.75" x14ac:dyDescent="0.25">
      <c r="A60" s="156" t="s">
        <v>76</v>
      </c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U60" s="88"/>
      <c r="V60" s="88"/>
      <c r="W60" s="88"/>
      <c r="X60" s="88"/>
      <c r="Y60" s="88"/>
      <c r="Z60" s="88"/>
    </row>
    <row r="61" spans="1:26" s="20" customFormat="1" ht="49.5" customHeight="1" x14ac:dyDescent="0.25">
      <c r="A61" s="116" t="s">
        <v>14</v>
      </c>
      <c r="B61" s="116" t="s">
        <v>19</v>
      </c>
      <c r="C61" s="116"/>
      <c r="D61" s="116"/>
      <c r="E61" s="116"/>
      <c r="F61" s="116" t="s">
        <v>17</v>
      </c>
      <c r="G61" s="116" t="s">
        <v>18</v>
      </c>
      <c r="H61" s="116"/>
      <c r="I61" s="116" t="s">
        <v>10</v>
      </c>
      <c r="J61" s="116"/>
      <c r="K61" s="116"/>
      <c r="L61" s="116"/>
      <c r="M61" s="116"/>
      <c r="N61" s="116"/>
      <c r="O61" s="116" t="s">
        <v>54</v>
      </c>
      <c r="P61" s="116"/>
      <c r="Q61" s="116"/>
      <c r="R61" s="116" t="s">
        <v>11</v>
      </c>
      <c r="S61" s="116"/>
      <c r="T61" s="116"/>
      <c r="U61" s="88"/>
      <c r="V61" s="88"/>
      <c r="W61" s="88"/>
      <c r="X61" s="88"/>
      <c r="Y61" s="88"/>
      <c r="Z61" s="88"/>
    </row>
    <row r="62" spans="1:26" s="20" customFormat="1" ht="36.75" customHeight="1" x14ac:dyDescent="0.25">
      <c r="A62" s="116"/>
      <c r="B62" s="116"/>
      <c r="C62" s="116"/>
      <c r="D62" s="116"/>
      <c r="E62" s="116"/>
      <c r="F62" s="116"/>
      <c r="G62" s="116"/>
      <c r="H62" s="116"/>
      <c r="I62" s="116" t="s">
        <v>7</v>
      </c>
      <c r="J62" s="116"/>
      <c r="K62" s="116" t="s">
        <v>8</v>
      </c>
      <c r="L62" s="116"/>
      <c r="M62" s="116" t="s">
        <v>9</v>
      </c>
      <c r="N62" s="116"/>
      <c r="O62" s="49" t="s">
        <v>7</v>
      </c>
      <c r="P62" s="49" t="s">
        <v>8</v>
      </c>
      <c r="Q62" s="49" t="s">
        <v>9</v>
      </c>
      <c r="R62" s="49" t="s">
        <v>7</v>
      </c>
      <c r="S62" s="49" t="s">
        <v>8</v>
      </c>
      <c r="T62" s="49" t="s">
        <v>9</v>
      </c>
      <c r="U62" s="88"/>
      <c r="V62" s="88"/>
      <c r="W62" s="88"/>
      <c r="X62" s="88"/>
      <c r="Y62" s="88"/>
      <c r="Z62" s="88"/>
    </row>
    <row r="63" spans="1:26" s="20" customFormat="1" ht="18.75" customHeight="1" x14ac:dyDescent="0.25">
      <c r="A63" s="50">
        <v>1</v>
      </c>
      <c r="B63" s="152">
        <v>2</v>
      </c>
      <c r="C63" s="159"/>
      <c r="D63" s="159"/>
      <c r="E63" s="153"/>
      <c r="F63" s="50">
        <v>3</v>
      </c>
      <c r="G63" s="152">
        <v>4</v>
      </c>
      <c r="H63" s="153"/>
      <c r="I63" s="152">
        <v>5</v>
      </c>
      <c r="J63" s="153"/>
      <c r="K63" s="152">
        <v>6</v>
      </c>
      <c r="L63" s="153"/>
      <c r="M63" s="152">
        <v>7</v>
      </c>
      <c r="N63" s="153"/>
      <c r="O63" s="50">
        <v>8</v>
      </c>
      <c r="P63" s="50">
        <v>9</v>
      </c>
      <c r="Q63" s="50">
        <v>10</v>
      </c>
      <c r="R63" s="50">
        <v>11</v>
      </c>
      <c r="S63" s="50">
        <v>12</v>
      </c>
      <c r="T63" s="50">
        <v>13</v>
      </c>
      <c r="U63" s="88"/>
      <c r="V63" s="88"/>
      <c r="W63" s="88"/>
      <c r="X63" s="88"/>
      <c r="Y63" s="88"/>
      <c r="Z63" s="88"/>
    </row>
    <row r="64" spans="1:26" s="20" customFormat="1" ht="20.25" customHeight="1" x14ac:dyDescent="0.25">
      <c r="A64" s="51"/>
      <c r="B64" s="147" t="s">
        <v>60</v>
      </c>
      <c r="C64" s="148"/>
      <c r="D64" s="148"/>
      <c r="E64" s="148"/>
      <c r="F64" s="148"/>
      <c r="G64" s="148"/>
      <c r="H64" s="148"/>
      <c r="I64" s="149"/>
      <c r="J64" s="150"/>
      <c r="K64" s="155"/>
      <c r="L64" s="155"/>
      <c r="M64" s="155"/>
      <c r="N64" s="155"/>
      <c r="O64" s="54"/>
      <c r="P64" s="54"/>
      <c r="Q64" s="54"/>
      <c r="R64" s="54"/>
      <c r="S64" s="54"/>
      <c r="T64" s="54"/>
      <c r="U64" s="88"/>
      <c r="V64" s="88"/>
      <c r="W64" s="88"/>
      <c r="X64" s="88"/>
      <c r="Y64" s="88"/>
      <c r="Z64" s="88"/>
    </row>
    <row r="65" spans="1:32" s="20" customFormat="1" ht="20.100000000000001" customHeight="1" x14ac:dyDescent="0.25">
      <c r="A65" s="50"/>
      <c r="B65" s="129" t="s">
        <v>28</v>
      </c>
      <c r="C65" s="100"/>
      <c r="D65" s="100"/>
      <c r="E65" s="100"/>
      <c r="F65" s="8"/>
      <c r="G65" s="99"/>
      <c r="H65" s="100"/>
      <c r="I65" s="99"/>
      <c r="J65" s="113"/>
      <c r="K65" s="155"/>
      <c r="L65" s="155"/>
      <c r="M65" s="155"/>
      <c r="N65" s="155"/>
      <c r="O65" s="54"/>
      <c r="P65" s="54"/>
      <c r="Q65" s="54"/>
      <c r="R65" s="54"/>
      <c r="S65" s="54"/>
      <c r="T65" s="54"/>
      <c r="U65" s="88"/>
      <c r="V65" s="90"/>
      <c r="W65" s="90"/>
      <c r="X65" s="90"/>
      <c r="Y65" s="90"/>
      <c r="Z65" s="90"/>
      <c r="AA65" s="70"/>
      <c r="AB65" s="70"/>
      <c r="AC65" s="70"/>
      <c r="AD65" s="70"/>
      <c r="AE65" s="70"/>
      <c r="AF65" s="70"/>
    </row>
    <row r="66" spans="1:32" s="20" customFormat="1" ht="15.75" x14ac:dyDescent="0.25">
      <c r="A66" s="50">
        <v>1</v>
      </c>
      <c r="B66" s="103" t="s">
        <v>23</v>
      </c>
      <c r="C66" s="100"/>
      <c r="D66" s="100"/>
      <c r="E66" s="100"/>
      <c r="F66" s="8" t="s">
        <v>21</v>
      </c>
      <c r="G66" s="99" t="s">
        <v>26</v>
      </c>
      <c r="H66" s="100"/>
      <c r="I66" s="101"/>
      <c r="J66" s="113"/>
      <c r="K66" s="101">
        <f>3384000+4000000+3000000+2787073</f>
        <v>13171073</v>
      </c>
      <c r="L66" s="102">
        <f>3384000+4000000+3000000+2787073</f>
        <v>13171073</v>
      </c>
      <c r="M66" s="121">
        <f>K66</f>
        <v>13171073</v>
      </c>
      <c r="N66" s="121"/>
      <c r="O66" s="34"/>
      <c r="P66" s="36">
        <v>13086107.4</v>
      </c>
      <c r="Q66" s="36">
        <f>P66</f>
        <v>13086107.4</v>
      </c>
      <c r="R66" s="36"/>
      <c r="S66" s="36">
        <f>P66-K66</f>
        <v>-84965.599999999627</v>
      </c>
      <c r="T66" s="36">
        <f>S66</f>
        <v>-84965.599999999627</v>
      </c>
      <c r="U66" s="88"/>
      <c r="V66" s="91"/>
      <c r="W66" s="92"/>
      <c r="X66" s="92"/>
      <c r="Y66" s="92"/>
      <c r="Z66" s="92"/>
      <c r="AA66" s="77"/>
      <c r="AB66" s="77"/>
      <c r="AC66" s="77"/>
      <c r="AD66" s="70"/>
      <c r="AE66" s="70"/>
      <c r="AF66" s="70"/>
    </row>
    <row r="67" spans="1:32" s="20" customFormat="1" ht="33.75" customHeight="1" x14ac:dyDescent="0.25">
      <c r="A67" s="50">
        <v>2</v>
      </c>
      <c r="B67" s="103" t="s">
        <v>55</v>
      </c>
      <c r="C67" s="100"/>
      <c r="D67" s="100"/>
      <c r="E67" s="100"/>
      <c r="F67" s="8" t="s">
        <v>24</v>
      </c>
      <c r="G67" s="140" t="s">
        <v>32</v>
      </c>
      <c r="H67" s="141"/>
      <c r="I67" s="154"/>
      <c r="J67" s="113"/>
      <c r="K67" s="146">
        <f>K68+K69</f>
        <v>394</v>
      </c>
      <c r="L67" s="108"/>
      <c r="M67" s="106">
        <f>K67</f>
        <v>394</v>
      </c>
      <c r="N67" s="106"/>
      <c r="O67" s="37"/>
      <c r="P67" s="37">
        <f>P68+P69</f>
        <v>394</v>
      </c>
      <c r="Q67" s="37">
        <f>P67</f>
        <v>394</v>
      </c>
      <c r="R67" s="37"/>
      <c r="S67" s="37">
        <f>P67-K67</f>
        <v>0</v>
      </c>
      <c r="T67" s="37">
        <f t="shared" ref="T67:T80" si="0">S67</f>
        <v>0</v>
      </c>
      <c r="U67" s="88"/>
      <c r="V67" s="90"/>
      <c r="W67" s="90"/>
      <c r="X67" s="90"/>
      <c r="Y67" s="90"/>
      <c r="Z67" s="90"/>
      <c r="AA67" s="70"/>
      <c r="AB67" s="70"/>
      <c r="AC67" s="70"/>
      <c r="AD67" s="70"/>
      <c r="AE67" s="70"/>
      <c r="AF67" s="70"/>
    </row>
    <row r="68" spans="1:32" s="20" customFormat="1" ht="33.75" customHeight="1" x14ac:dyDescent="0.25">
      <c r="A68" s="50">
        <v>3</v>
      </c>
      <c r="B68" s="139" t="s">
        <v>86</v>
      </c>
      <c r="C68" s="139"/>
      <c r="D68" s="139"/>
      <c r="E68" s="139"/>
      <c r="F68" s="8" t="s">
        <v>24</v>
      </c>
      <c r="G68" s="142"/>
      <c r="H68" s="143"/>
      <c r="I68" s="154"/>
      <c r="J68" s="113"/>
      <c r="K68" s="146">
        <v>213</v>
      </c>
      <c r="L68" s="108"/>
      <c r="M68" s="106">
        <f>K68</f>
        <v>213</v>
      </c>
      <c r="N68" s="106"/>
      <c r="O68" s="37"/>
      <c r="P68" s="38">
        <f>K68</f>
        <v>213</v>
      </c>
      <c r="Q68" s="37">
        <f>P68</f>
        <v>213</v>
      </c>
      <c r="R68" s="37"/>
      <c r="S68" s="37">
        <f>P68-K68</f>
        <v>0</v>
      </c>
      <c r="T68" s="37">
        <f t="shared" si="0"/>
        <v>0</v>
      </c>
      <c r="U68" s="88"/>
      <c r="V68" s="90"/>
      <c r="W68" s="90"/>
      <c r="X68" s="90"/>
      <c r="Y68" s="90"/>
      <c r="Z68" s="90"/>
      <c r="AA68" s="70"/>
      <c r="AB68" s="70"/>
      <c r="AC68" s="70"/>
      <c r="AD68" s="70"/>
      <c r="AE68" s="70"/>
      <c r="AF68" s="70"/>
    </row>
    <row r="69" spans="1:32" s="20" customFormat="1" ht="66.75" customHeight="1" x14ac:dyDescent="0.25">
      <c r="A69" s="50">
        <v>4</v>
      </c>
      <c r="B69" s="139" t="s">
        <v>56</v>
      </c>
      <c r="C69" s="139"/>
      <c r="D69" s="139"/>
      <c r="E69" s="139"/>
      <c r="F69" s="8" t="s">
        <v>24</v>
      </c>
      <c r="G69" s="144"/>
      <c r="H69" s="145"/>
      <c r="I69" s="154"/>
      <c r="J69" s="113"/>
      <c r="K69" s="146">
        <v>181</v>
      </c>
      <c r="L69" s="108"/>
      <c r="M69" s="106">
        <f>K69</f>
        <v>181</v>
      </c>
      <c r="N69" s="106"/>
      <c r="O69" s="37"/>
      <c r="P69" s="38">
        <f>K69</f>
        <v>181</v>
      </c>
      <c r="Q69" s="37">
        <f>P69</f>
        <v>181</v>
      </c>
      <c r="R69" s="37"/>
      <c r="S69" s="37">
        <f>P69-K69</f>
        <v>0</v>
      </c>
      <c r="T69" s="37">
        <f t="shared" si="0"/>
        <v>0</v>
      </c>
      <c r="U69" s="88"/>
      <c r="V69" s="90"/>
      <c r="W69" s="90"/>
      <c r="X69" s="90"/>
      <c r="Y69" s="90"/>
      <c r="Z69" s="90"/>
      <c r="AA69" s="70"/>
      <c r="AB69" s="70"/>
      <c r="AC69" s="70"/>
      <c r="AD69" s="70"/>
      <c r="AE69" s="70"/>
      <c r="AF69" s="70"/>
    </row>
    <row r="70" spans="1:32" s="20" customFormat="1" ht="20.100000000000001" customHeight="1" x14ac:dyDescent="0.25">
      <c r="A70" s="50"/>
      <c r="B70" s="129" t="s">
        <v>29</v>
      </c>
      <c r="C70" s="100"/>
      <c r="D70" s="100"/>
      <c r="E70" s="100"/>
      <c r="F70" s="8"/>
      <c r="G70" s="99"/>
      <c r="H70" s="100"/>
      <c r="I70" s="99"/>
      <c r="J70" s="113"/>
      <c r="K70" s="107"/>
      <c r="L70" s="108"/>
      <c r="M70" s="106"/>
      <c r="N70" s="106"/>
      <c r="O70" s="37"/>
      <c r="P70" s="37"/>
      <c r="Q70" s="37"/>
      <c r="R70" s="37"/>
      <c r="S70" s="37"/>
      <c r="T70" s="37"/>
      <c r="U70" s="88"/>
      <c r="V70" s="90"/>
      <c r="W70" s="90"/>
      <c r="X70" s="90"/>
      <c r="Y70" s="90"/>
      <c r="Z70" s="90"/>
      <c r="AA70" s="70"/>
      <c r="AB70" s="70"/>
      <c r="AC70" s="70"/>
      <c r="AD70" s="70"/>
      <c r="AE70" s="70"/>
      <c r="AF70" s="70"/>
    </row>
    <row r="71" spans="1:32" s="20" customFormat="1" ht="31.5" customHeight="1" x14ac:dyDescent="0.25">
      <c r="A71" s="50">
        <v>1</v>
      </c>
      <c r="B71" s="103" t="s">
        <v>87</v>
      </c>
      <c r="C71" s="100"/>
      <c r="D71" s="100"/>
      <c r="E71" s="100"/>
      <c r="F71" s="8" t="s">
        <v>24</v>
      </c>
      <c r="G71" s="140" t="s">
        <v>88</v>
      </c>
      <c r="H71" s="141"/>
      <c r="I71" s="125"/>
      <c r="J71" s="113"/>
      <c r="K71" s="107">
        <f>K72+K73</f>
        <v>379</v>
      </c>
      <c r="L71" s="108"/>
      <c r="M71" s="106">
        <f>K71</f>
        <v>379</v>
      </c>
      <c r="N71" s="106"/>
      <c r="O71" s="37"/>
      <c r="P71" s="37">
        <f>P72+P73</f>
        <v>379</v>
      </c>
      <c r="Q71" s="37">
        <f>P71</f>
        <v>379</v>
      </c>
      <c r="R71" s="37"/>
      <c r="S71" s="37">
        <f>P71-K71</f>
        <v>0</v>
      </c>
      <c r="T71" s="37">
        <f t="shared" si="0"/>
        <v>0</v>
      </c>
      <c r="U71" s="88"/>
      <c r="V71" s="90"/>
      <c r="W71" s="90"/>
      <c r="X71" s="90"/>
      <c r="Y71" s="90"/>
      <c r="Z71" s="90"/>
      <c r="AA71" s="70"/>
      <c r="AB71" s="70"/>
      <c r="AC71" s="70"/>
      <c r="AD71" s="70"/>
      <c r="AE71" s="70"/>
      <c r="AF71" s="70"/>
    </row>
    <row r="72" spans="1:32" s="20" customFormat="1" ht="50.25" customHeight="1" x14ac:dyDescent="0.25">
      <c r="A72" s="50">
        <v>2</v>
      </c>
      <c r="B72" s="103" t="s">
        <v>89</v>
      </c>
      <c r="C72" s="104"/>
      <c r="D72" s="104"/>
      <c r="E72" s="105"/>
      <c r="F72" s="8" t="s">
        <v>24</v>
      </c>
      <c r="G72" s="142"/>
      <c r="H72" s="143"/>
      <c r="I72" s="125"/>
      <c r="J72" s="113"/>
      <c r="K72" s="107">
        <v>212</v>
      </c>
      <c r="L72" s="108">
        <v>212</v>
      </c>
      <c r="M72" s="106">
        <f>K72</f>
        <v>212</v>
      </c>
      <c r="N72" s="106"/>
      <c r="O72" s="37"/>
      <c r="P72" s="39">
        <v>212</v>
      </c>
      <c r="Q72" s="37">
        <f>P72</f>
        <v>212</v>
      </c>
      <c r="R72" s="37"/>
      <c r="S72" s="37">
        <f>P72-K72</f>
        <v>0</v>
      </c>
      <c r="T72" s="37">
        <f t="shared" si="0"/>
        <v>0</v>
      </c>
      <c r="U72" s="88"/>
      <c r="V72" s="90"/>
      <c r="W72" s="90"/>
      <c r="X72" s="90"/>
      <c r="Y72" s="93"/>
      <c r="Z72" s="93"/>
      <c r="AA72" s="58"/>
      <c r="AB72" s="58"/>
      <c r="AC72" s="58"/>
      <c r="AD72" s="58"/>
      <c r="AE72" s="58"/>
      <c r="AF72" s="58"/>
    </row>
    <row r="73" spans="1:32" s="20" customFormat="1" ht="81" customHeight="1" x14ac:dyDescent="0.25">
      <c r="A73" s="50">
        <v>3</v>
      </c>
      <c r="B73" s="103" t="s">
        <v>90</v>
      </c>
      <c r="C73" s="104"/>
      <c r="D73" s="104"/>
      <c r="E73" s="105"/>
      <c r="F73" s="8" t="s">
        <v>24</v>
      </c>
      <c r="G73" s="142"/>
      <c r="H73" s="143"/>
      <c r="I73" s="125"/>
      <c r="J73" s="113"/>
      <c r="K73" s="107">
        <f>101+35+31</f>
        <v>167</v>
      </c>
      <c r="L73" s="108">
        <f>101+35+31</f>
        <v>167</v>
      </c>
      <c r="M73" s="106">
        <f>K73</f>
        <v>167</v>
      </c>
      <c r="N73" s="106"/>
      <c r="O73" s="37"/>
      <c r="P73" s="39">
        <f>167</f>
        <v>167</v>
      </c>
      <c r="Q73" s="37">
        <f>P73</f>
        <v>167</v>
      </c>
      <c r="R73" s="37"/>
      <c r="S73" s="37">
        <f>P73-K73</f>
        <v>0</v>
      </c>
      <c r="T73" s="37">
        <f t="shared" si="0"/>
        <v>0</v>
      </c>
      <c r="U73" s="88"/>
      <c r="V73" s="91"/>
      <c r="W73" s="91"/>
      <c r="X73" s="91"/>
      <c r="Y73" s="94"/>
      <c r="Z73" s="94"/>
      <c r="AA73" s="59"/>
      <c r="AB73" s="59"/>
      <c r="AC73" s="59"/>
      <c r="AD73" s="59"/>
      <c r="AE73" s="59"/>
      <c r="AF73" s="59"/>
    </row>
    <row r="74" spans="1:32" s="20" customFormat="1" ht="36" customHeight="1" x14ac:dyDescent="0.25">
      <c r="A74" s="50">
        <v>4</v>
      </c>
      <c r="B74" s="103" t="s">
        <v>95</v>
      </c>
      <c r="C74" s="104"/>
      <c r="D74" s="104"/>
      <c r="E74" s="105"/>
      <c r="F74" s="8" t="s">
        <v>24</v>
      </c>
      <c r="G74" s="144"/>
      <c r="H74" s="145"/>
      <c r="I74" s="125"/>
      <c r="J74" s="113"/>
      <c r="K74" s="125"/>
      <c r="L74" s="126"/>
      <c r="M74" s="127"/>
      <c r="N74" s="128"/>
      <c r="O74" s="37"/>
      <c r="P74" s="39">
        <v>32</v>
      </c>
      <c r="Q74" s="37">
        <f>P74</f>
        <v>32</v>
      </c>
      <c r="R74" s="37"/>
      <c r="S74" s="37">
        <f>P74-K74</f>
        <v>32</v>
      </c>
      <c r="T74" s="37">
        <f t="shared" si="0"/>
        <v>32</v>
      </c>
      <c r="U74" s="88"/>
      <c r="V74" s="91"/>
      <c r="W74" s="91"/>
      <c r="X74" s="91"/>
      <c r="Y74" s="94"/>
      <c r="Z74" s="94"/>
      <c r="AA74" s="59"/>
      <c r="AB74" s="59"/>
      <c r="AC74" s="59"/>
      <c r="AD74" s="59"/>
      <c r="AE74" s="59"/>
      <c r="AF74" s="59"/>
    </row>
    <row r="75" spans="1:32" s="20" customFormat="1" ht="20.100000000000001" customHeight="1" x14ac:dyDescent="0.25">
      <c r="A75" s="50"/>
      <c r="B75" s="129" t="s">
        <v>30</v>
      </c>
      <c r="C75" s="100"/>
      <c r="D75" s="100"/>
      <c r="E75" s="100"/>
      <c r="F75" s="8"/>
      <c r="G75" s="99"/>
      <c r="H75" s="100"/>
      <c r="I75" s="99"/>
      <c r="J75" s="113"/>
      <c r="K75" s="137"/>
      <c r="L75" s="138"/>
      <c r="M75" s="114"/>
      <c r="N75" s="114"/>
      <c r="O75" s="33"/>
      <c r="P75" s="33"/>
      <c r="Q75" s="33"/>
      <c r="R75" s="33"/>
      <c r="S75" s="33"/>
      <c r="T75" s="33"/>
      <c r="U75" s="88"/>
      <c r="V75" s="90"/>
      <c r="W75" s="90"/>
      <c r="X75" s="90"/>
      <c r="Y75" s="90"/>
      <c r="Z75" s="90"/>
      <c r="AA75" s="78"/>
      <c r="AB75" s="78"/>
      <c r="AC75" s="78"/>
    </row>
    <row r="76" spans="1:32" s="20" customFormat="1" ht="32.25" customHeight="1" x14ac:dyDescent="0.25">
      <c r="A76" s="50">
        <v>1</v>
      </c>
      <c r="B76" s="112" t="s">
        <v>57</v>
      </c>
      <c r="C76" s="100"/>
      <c r="D76" s="100"/>
      <c r="E76" s="100"/>
      <c r="F76" s="8" t="s">
        <v>21</v>
      </c>
      <c r="G76" s="99" t="s">
        <v>27</v>
      </c>
      <c r="H76" s="100"/>
      <c r="I76" s="101"/>
      <c r="J76" s="113"/>
      <c r="K76" s="101">
        <f>(1484000)/K72</f>
        <v>7000</v>
      </c>
      <c r="L76" s="102">
        <f>(1484000)/L72</f>
        <v>7000</v>
      </c>
      <c r="M76" s="114">
        <f>K76</f>
        <v>7000</v>
      </c>
      <c r="N76" s="114"/>
      <c r="O76" s="33"/>
      <c r="P76" s="55">
        <f>1484000/P72</f>
        <v>7000</v>
      </c>
      <c r="Q76" s="34">
        <f>P76</f>
        <v>7000</v>
      </c>
      <c r="R76" s="33"/>
      <c r="S76" s="34">
        <f>P76-K76</f>
        <v>0</v>
      </c>
      <c r="T76" s="34">
        <f t="shared" si="0"/>
        <v>0</v>
      </c>
      <c r="U76" s="88"/>
      <c r="V76" s="95"/>
      <c r="W76" s="95"/>
      <c r="X76" s="90" t="e">
        <f>(1484000)/X72</f>
        <v>#DIV/0!</v>
      </c>
      <c r="Y76" s="96"/>
      <c r="Z76" s="95"/>
      <c r="AA76" s="79"/>
      <c r="AB76" s="78"/>
      <c r="AC76" s="78"/>
    </row>
    <row r="77" spans="1:32" s="20" customFormat="1" ht="34.5" customHeight="1" x14ac:dyDescent="0.25">
      <c r="A77" s="50">
        <v>2</v>
      </c>
      <c r="B77" s="109" t="s">
        <v>58</v>
      </c>
      <c r="C77" s="110"/>
      <c r="D77" s="110"/>
      <c r="E77" s="111"/>
      <c r="F77" s="8" t="s">
        <v>21</v>
      </c>
      <c r="G77" s="99" t="s">
        <v>27</v>
      </c>
      <c r="H77" s="100"/>
      <c r="I77" s="101"/>
      <c r="J77" s="113"/>
      <c r="K77" s="101">
        <f>(1900000+4000000+3000000+2787073)/K73</f>
        <v>69982.473053892216</v>
      </c>
      <c r="L77" s="102">
        <f>(1900000+4000000+3000000+2787073)/L73</f>
        <v>69982.473053892216</v>
      </c>
      <c r="M77" s="123">
        <f>K77</f>
        <v>69982.473053892216</v>
      </c>
      <c r="N77" s="124"/>
      <c r="O77" s="33"/>
      <c r="P77" s="55">
        <f>(11602107.4-147640.32)/P73</f>
        <v>68589.623233532941</v>
      </c>
      <c r="Q77" s="34">
        <f>P77</f>
        <v>68589.623233532941</v>
      </c>
      <c r="R77" s="35"/>
      <c r="S77" s="34">
        <f>P77-K77</f>
        <v>-1392.8498203592753</v>
      </c>
      <c r="T77" s="34">
        <f t="shared" si="0"/>
        <v>-1392.8498203592753</v>
      </c>
      <c r="U77" s="88"/>
      <c r="V77" s="95"/>
      <c r="W77" s="90"/>
      <c r="X77" s="90" t="e">
        <f>(1900000+4000000+3000000+2787073)/X73</f>
        <v>#DIV/0!</v>
      </c>
      <c r="Y77" s="97"/>
      <c r="Z77" s="97"/>
      <c r="AA77" s="79"/>
      <c r="AB77" s="78"/>
      <c r="AC77" s="78"/>
    </row>
    <row r="78" spans="1:32" s="20" customFormat="1" ht="19.5" customHeight="1" x14ac:dyDescent="0.25">
      <c r="A78" s="50">
        <v>3</v>
      </c>
      <c r="B78" s="109" t="s">
        <v>96</v>
      </c>
      <c r="C78" s="110"/>
      <c r="D78" s="110"/>
      <c r="E78" s="111"/>
      <c r="F78" s="8" t="s">
        <v>21</v>
      </c>
      <c r="G78" s="99" t="s">
        <v>27</v>
      </c>
      <c r="H78" s="100"/>
      <c r="I78" s="101"/>
      <c r="J78" s="102"/>
      <c r="K78" s="101"/>
      <c r="L78" s="102"/>
      <c r="M78" s="101"/>
      <c r="N78" s="102"/>
      <c r="O78" s="33"/>
      <c r="P78" s="55">
        <f>147640.32/P74</f>
        <v>4613.76</v>
      </c>
      <c r="Q78" s="34">
        <f>P78</f>
        <v>4613.76</v>
      </c>
      <c r="R78" s="35"/>
      <c r="S78" s="34">
        <f>P78-K78</f>
        <v>4613.76</v>
      </c>
      <c r="T78" s="34">
        <f t="shared" si="0"/>
        <v>4613.76</v>
      </c>
      <c r="U78" s="88"/>
      <c r="V78" s="95"/>
      <c r="W78" s="90"/>
      <c r="X78" s="90"/>
      <c r="Y78" s="97"/>
      <c r="Z78" s="97"/>
      <c r="AA78" s="79"/>
      <c r="AB78" s="78"/>
      <c r="AC78" s="78"/>
    </row>
    <row r="79" spans="1:32" s="20" customFormat="1" ht="20.100000000000001" customHeight="1" x14ac:dyDescent="0.25">
      <c r="A79" s="50"/>
      <c r="B79" s="129" t="s">
        <v>31</v>
      </c>
      <c r="C79" s="100"/>
      <c r="D79" s="100"/>
      <c r="E79" s="100"/>
      <c r="F79" s="8"/>
      <c r="G79" s="99"/>
      <c r="H79" s="100"/>
      <c r="I79" s="99"/>
      <c r="J79" s="113"/>
      <c r="K79" s="137"/>
      <c r="L79" s="138"/>
      <c r="M79" s="114"/>
      <c r="N79" s="114"/>
      <c r="O79" s="33"/>
      <c r="P79" s="33"/>
      <c r="Q79" s="33"/>
      <c r="R79" s="33"/>
      <c r="S79" s="33"/>
      <c r="T79" s="33"/>
      <c r="U79" s="88"/>
      <c r="V79" s="90"/>
      <c r="W79" s="90"/>
      <c r="X79" s="90"/>
      <c r="Y79" s="90"/>
      <c r="Z79" s="90"/>
      <c r="AA79" s="78"/>
      <c r="AB79" s="78"/>
      <c r="AC79" s="78"/>
    </row>
    <row r="80" spans="1:32" s="20" customFormat="1" ht="63.75" customHeight="1" x14ac:dyDescent="0.25">
      <c r="A80" s="50">
        <v>1</v>
      </c>
      <c r="B80" s="117" t="s">
        <v>91</v>
      </c>
      <c r="C80" s="100"/>
      <c r="D80" s="100"/>
      <c r="E80" s="100"/>
      <c r="F80" s="8" t="s">
        <v>25</v>
      </c>
      <c r="G80" s="99" t="s">
        <v>27</v>
      </c>
      <c r="H80" s="100"/>
      <c r="I80" s="151"/>
      <c r="J80" s="113"/>
      <c r="K80" s="137">
        <f>K71/K67*100</f>
        <v>96.19289340101524</v>
      </c>
      <c r="L80" s="138"/>
      <c r="M80" s="114">
        <f>K80</f>
        <v>96.19289340101524</v>
      </c>
      <c r="N80" s="114"/>
      <c r="O80" s="33"/>
      <c r="P80" s="40">
        <f>P71/P67*100</f>
        <v>96.19289340101524</v>
      </c>
      <c r="Q80" s="40">
        <f>P80</f>
        <v>96.19289340101524</v>
      </c>
      <c r="R80" s="33"/>
      <c r="S80" s="33">
        <f>P80-K80</f>
        <v>0</v>
      </c>
      <c r="T80" s="33">
        <f t="shared" si="0"/>
        <v>0</v>
      </c>
      <c r="U80" s="88"/>
      <c r="V80" s="90">
        <f>P80/K80*100</f>
        <v>100</v>
      </c>
      <c r="W80" s="90"/>
      <c r="X80" s="90"/>
      <c r="Y80" s="90"/>
      <c r="Z80" s="90"/>
      <c r="AA80" s="78"/>
      <c r="AB80" s="78"/>
      <c r="AC80" s="78"/>
    </row>
    <row r="81" spans="1:29" s="20" customFormat="1" ht="27" customHeight="1" x14ac:dyDescent="0.25">
      <c r="A81" s="80"/>
      <c r="B81" s="81"/>
      <c r="C81" s="82"/>
      <c r="D81" s="82"/>
      <c r="E81" s="82"/>
      <c r="F81" s="83"/>
      <c r="G81" s="83"/>
      <c r="H81" s="82"/>
      <c r="I81" s="84"/>
      <c r="J81" s="82"/>
      <c r="K81" s="44"/>
      <c r="L81" s="45"/>
      <c r="M81" s="46"/>
      <c r="N81" s="46"/>
      <c r="O81" s="46"/>
      <c r="P81" s="47"/>
      <c r="Q81" s="47"/>
      <c r="R81" s="46"/>
      <c r="S81" s="48"/>
      <c r="T81" s="48"/>
      <c r="U81" s="88"/>
      <c r="V81" s="90"/>
      <c r="W81" s="90"/>
      <c r="X81" s="90"/>
      <c r="Y81" s="90"/>
      <c r="Z81" s="90"/>
      <c r="AA81" s="78"/>
      <c r="AB81" s="78"/>
      <c r="AC81" s="78"/>
    </row>
    <row r="82" spans="1:29" s="20" customFormat="1" ht="20.25" customHeight="1" x14ac:dyDescent="0.25">
      <c r="A82" s="189" t="s">
        <v>77</v>
      </c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U82" s="88"/>
      <c r="V82" s="88"/>
      <c r="W82" s="88"/>
      <c r="X82" s="88"/>
      <c r="Y82" s="88"/>
      <c r="Z82" s="88"/>
    </row>
    <row r="83" spans="1:29" s="20" customFormat="1" ht="15" customHeight="1" x14ac:dyDescent="0.25">
      <c r="A83" s="86"/>
      <c r="B83" s="52"/>
      <c r="C83" s="52"/>
      <c r="D83" s="52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U83" s="88"/>
      <c r="V83" s="88"/>
      <c r="W83" s="88"/>
      <c r="X83" s="88"/>
      <c r="Y83" s="88"/>
      <c r="Z83" s="88"/>
    </row>
    <row r="84" spans="1:29" s="20" customFormat="1" ht="36.75" customHeight="1" x14ac:dyDescent="0.25">
      <c r="A84" s="49" t="s">
        <v>14</v>
      </c>
      <c r="B84" s="49" t="s">
        <v>19</v>
      </c>
      <c r="C84" s="49" t="s">
        <v>17</v>
      </c>
      <c r="D84" s="116" t="s">
        <v>78</v>
      </c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88"/>
      <c r="V84" s="88"/>
      <c r="W84" s="88"/>
      <c r="X84" s="88"/>
      <c r="Y84" s="88"/>
      <c r="Z84" s="88"/>
    </row>
    <row r="85" spans="1:29" s="20" customFormat="1" ht="17.25" customHeight="1" x14ac:dyDescent="0.25">
      <c r="A85" s="49">
        <v>1</v>
      </c>
      <c r="B85" s="49">
        <v>2</v>
      </c>
      <c r="C85" s="49">
        <v>3</v>
      </c>
      <c r="D85" s="116">
        <v>4</v>
      </c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88"/>
      <c r="V85" s="88"/>
      <c r="W85" s="88"/>
      <c r="X85" s="88"/>
      <c r="Y85" s="88"/>
      <c r="Z85" s="88"/>
    </row>
    <row r="86" spans="1:29" s="20" customFormat="1" ht="19.5" customHeight="1" x14ac:dyDescent="0.25">
      <c r="A86" s="49">
        <v>1</v>
      </c>
      <c r="B86" s="49" t="s">
        <v>28</v>
      </c>
      <c r="C86" s="49" t="s">
        <v>84</v>
      </c>
      <c r="D86" s="115" t="s">
        <v>101</v>
      </c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88"/>
      <c r="V86" s="88"/>
      <c r="W86" s="88"/>
      <c r="X86" s="88"/>
      <c r="Y86" s="88"/>
      <c r="Z86" s="88"/>
    </row>
    <row r="87" spans="1:29" s="20" customFormat="1" ht="19.5" customHeight="1" x14ac:dyDescent="0.25">
      <c r="A87" s="49">
        <v>2</v>
      </c>
      <c r="B87" s="49" t="s">
        <v>29</v>
      </c>
      <c r="C87" s="49" t="s">
        <v>85</v>
      </c>
      <c r="D87" s="115" t="s">
        <v>105</v>
      </c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88"/>
      <c r="V87" s="88"/>
      <c r="W87" s="88"/>
      <c r="X87" s="88"/>
      <c r="Y87" s="88"/>
      <c r="Z87" s="88"/>
    </row>
    <row r="88" spans="1:29" s="20" customFormat="1" ht="19.5" customHeight="1" x14ac:dyDescent="0.25">
      <c r="A88" s="119">
        <v>3</v>
      </c>
      <c r="B88" s="119" t="s">
        <v>30</v>
      </c>
      <c r="C88" s="49" t="s">
        <v>84</v>
      </c>
      <c r="D88" s="115" t="s">
        <v>97</v>
      </c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88"/>
      <c r="V88" s="88"/>
      <c r="W88" s="88"/>
      <c r="X88" s="88"/>
      <c r="Y88" s="88"/>
      <c r="Z88" s="88"/>
    </row>
    <row r="89" spans="1:29" s="20" customFormat="1" ht="19.5" customHeight="1" x14ac:dyDescent="0.25">
      <c r="A89" s="120"/>
      <c r="B89" s="120"/>
      <c r="C89" s="49" t="s">
        <v>84</v>
      </c>
      <c r="D89" s="115" t="s">
        <v>98</v>
      </c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88"/>
      <c r="V89" s="88"/>
      <c r="W89" s="88"/>
      <c r="X89" s="88"/>
      <c r="Y89" s="88"/>
      <c r="Z89" s="88"/>
    </row>
    <row r="90" spans="1:29" s="20" customFormat="1" ht="19.5" customHeight="1" x14ac:dyDescent="0.25">
      <c r="A90" s="49">
        <v>4</v>
      </c>
      <c r="B90" s="49" t="s">
        <v>31</v>
      </c>
      <c r="C90" s="57" t="s">
        <v>25</v>
      </c>
      <c r="D90" s="115" t="s">
        <v>99</v>
      </c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88"/>
      <c r="V90" s="88"/>
      <c r="W90" s="88"/>
      <c r="X90" s="88"/>
      <c r="Y90" s="88"/>
      <c r="Z90" s="88"/>
    </row>
    <row r="91" spans="1:29" s="20" customFormat="1" ht="18.75" customHeight="1" x14ac:dyDescent="0.25">
      <c r="A91" s="86"/>
      <c r="B91" s="52"/>
      <c r="C91" s="52"/>
      <c r="D91" s="52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U91" s="88"/>
      <c r="V91" s="88"/>
      <c r="W91" s="88"/>
      <c r="X91" s="88"/>
      <c r="Y91" s="88"/>
      <c r="Z91" s="88"/>
    </row>
    <row r="92" spans="1:29" s="20" customFormat="1" ht="22.5" customHeight="1" x14ac:dyDescent="0.25">
      <c r="A92" s="192" t="s">
        <v>79</v>
      </c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U92" s="88"/>
      <c r="V92" s="88"/>
      <c r="W92" s="88"/>
      <c r="X92" s="88"/>
      <c r="Y92" s="88"/>
      <c r="Z92" s="88"/>
    </row>
    <row r="93" spans="1:29" s="20" customFormat="1" ht="33" customHeight="1" x14ac:dyDescent="0.25">
      <c r="A93" s="193" t="s">
        <v>106</v>
      </c>
      <c r="B93" s="19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98"/>
      <c r="V93" s="98"/>
      <c r="W93" s="98"/>
      <c r="X93" s="98"/>
      <c r="Y93" s="98"/>
      <c r="Z93" s="98"/>
    </row>
    <row r="94" spans="1:29" s="20" customFormat="1" ht="15.75" x14ac:dyDescent="0.25">
      <c r="A94" s="60"/>
      <c r="B94" s="43"/>
      <c r="C94" s="61"/>
      <c r="D94" s="61"/>
      <c r="E94" s="61"/>
      <c r="F94" s="62"/>
      <c r="G94" s="62"/>
      <c r="H94" s="61"/>
      <c r="I94" s="63"/>
      <c r="J94" s="61"/>
      <c r="K94" s="64"/>
      <c r="L94" s="48"/>
      <c r="M94" s="48"/>
      <c r="N94" s="48"/>
      <c r="O94" s="48"/>
      <c r="P94" s="65"/>
      <c r="Q94" s="65"/>
      <c r="R94" s="48"/>
      <c r="S94" s="48"/>
      <c r="T94" s="48"/>
      <c r="U94" s="88"/>
      <c r="V94" s="88"/>
      <c r="W94" s="88"/>
      <c r="X94" s="88"/>
      <c r="Y94" s="88"/>
      <c r="Z94" s="88"/>
    </row>
    <row r="95" spans="1:29" s="20" customFormat="1" ht="15.75" hidden="1" x14ac:dyDescent="0.25">
      <c r="U95" s="88"/>
      <c r="V95" s="88"/>
      <c r="W95" s="88"/>
      <c r="X95" s="88"/>
      <c r="Y95" s="88"/>
      <c r="Z95" s="88"/>
    </row>
    <row r="96" spans="1:29" s="20" customFormat="1" ht="15.75" x14ac:dyDescent="0.25">
      <c r="A96" s="20" t="s">
        <v>59</v>
      </c>
      <c r="U96" s="88"/>
      <c r="V96" s="88"/>
      <c r="W96" s="88"/>
      <c r="X96" s="88"/>
      <c r="Y96" s="88"/>
      <c r="Z96" s="88"/>
    </row>
    <row r="97" spans="1:26" s="20" customFormat="1" ht="18.75" customHeight="1" x14ac:dyDescent="0.25">
      <c r="A97" s="118" t="s">
        <v>100</v>
      </c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88"/>
      <c r="V97" s="88"/>
      <c r="W97" s="88"/>
      <c r="X97" s="88"/>
      <c r="Y97" s="88"/>
      <c r="Z97" s="88"/>
    </row>
    <row r="98" spans="1:26" s="20" customFormat="1" ht="15.75" x14ac:dyDescent="0.25">
      <c r="U98" s="88"/>
      <c r="V98" s="88"/>
      <c r="W98" s="88"/>
      <c r="X98" s="88"/>
      <c r="Y98" s="88"/>
      <c r="Z98" s="88"/>
    </row>
    <row r="99" spans="1:26" s="20" customFormat="1" ht="32.25" customHeight="1" x14ac:dyDescent="0.25">
      <c r="B99" s="182" t="s">
        <v>102</v>
      </c>
      <c r="C99" s="182"/>
      <c r="D99" s="182"/>
      <c r="E99" s="182"/>
      <c r="F99" s="182"/>
      <c r="G99" s="182"/>
      <c r="K99" s="32"/>
      <c r="L99" s="32"/>
      <c r="M99" s="32"/>
      <c r="N99" s="32"/>
      <c r="O99" s="190" t="s">
        <v>103</v>
      </c>
      <c r="P99" s="190"/>
      <c r="Q99" s="190"/>
      <c r="R99" s="190"/>
      <c r="U99" s="88"/>
      <c r="V99" s="88"/>
      <c r="W99" s="88"/>
      <c r="X99" s="88"/>
      <c r="Y99" s="88"/>
      <c r="Z99" s="88"/>
    </row>
    <row r="100" spans="1:26" ht="15" customHeight="1" x14ac:dyDescent="0.25">
      <c r="B100" s="7"/>
      <c r="K100" s="195" t="s">
        <v>20</v>
      </c>
      <c r="L100" s="195"/>
      <c r="O100" s="191" t="s">
        <v>80</v>
      </c>
      <c r="P100" s="191"/>
      <c r="Q100" s="191"/>
      <c r="R100" s="191"/>
    </row>
    <row r="101" spans="1:26" ht="15" customHeight="1" x14ac:dyDescent="0.25">
      <c r="B101" s="10"/>
      <c r="K101" s="30"/>
      <c r="L101" s="30"/>
      <c r="P101" s="31"/>
      <c r="Q101" s="10"/>
      <c r="R101" s="10"/>
    </row>
    <row r="102" spans="1:26" ht="33" customHeight="1" x14ac:dyDescent="0.25">
      <c r="B102" s="194" t="s">
        <v>93</v>
      </c>
      <c r="C102" s="194"/>
      <c r="D102" s="194"/>
      <c r="E102" s="194"/>
      <c r="F102" s="194"/>
      <c r="G102" s="194"/>
      <c r="K102" s="196"/>
      <c r="L102" s="196"/>
      <c r="O102" s="190" t="s">
        <v>92</v>
      </c>
      <c r="P102" s="190"/>
      <c r="Q102" s="190"/>
      <c r="R102" s="190"/>
    </row>
    <row r="103" spans="1:26" ht="15.75" customHeight="1" x14ac:dyDescent="0.25">
      <c r="K103" s="195" t="s">
        <v>20</v>
      </c>
      <c r="L103" s="195"/>
      <c r="O103" s="191" t="s">
        <v>80</v>
      </c>
      <c r="P103" s="191"/>
      <c r="Q103" s="191"/>
      <c r="R103" s="191"/>
    </row>
  </sheetData>
  <mergeCells count="186">
    <mergeCell ref="O99:R99"/>
    <mergeCell ref="O102:R102"/>
    <mergeCell ref="O103:R103"/>
    <mergeCell ref="O100:R100"/>
    <mergeCell ref="A92:R92"/>
    <mergeCell ref="A93:T93"/>
    <mergeCell ref="B102:G102"/>
    <mergeCell ref="K103:L103"/>
    <mergeCell ref="K102:L102"/>
    <mergeCell ref="K100:L100"/>
    <mergeCell ref="B53:E54"/>
    <mergeCell ref="O53:Q53"/>
    <mergeCell ref="K57:L57"/>
    <mergeCell ref="M57:N57"/>
    <mergeCell ref="I54:J54"/>
    <mergeCell ref="M54:N54"/>
    <mergeCell ref="M55:N55"/>
    <mergeCell ref="I56:J56"/>
    <mergeCell ref="K42:L42"/>
    <mergeCell ref="K41:L41"/>
    <mergeCell ref="I40:J40"/>
    <mergeCell ref="I41:J41"/>
    <mergeCell ref="M42:N42"/>
    <mergeCell ref="C49:R49"/>
    <mergeCell ref="B41:E41"/>
    <mergeCell ref="M43:N43"/>
    <mergeCell ref="B99:G99"/>
    <mergeCell ref="B66:E66"/>
    <mergeCell ref="B42:E42"/>
    <mergeCell ref="B43:E43"/>
    <mergeCell ref="B57:E57"/>
    <mergeCell ref="K72:L72"/>
    <mergeCell ref="K68:L68"/>
    <mergeCell ref="K80:L80"/>
    <mergeCell ref="C47:R47"/>
    <mergeCell ref="C48:R48"/>
    <mergeCell ref="K20:P20"/>
    <mergeCell ref="F39:H39"/>
    <mergeCell ref="B39:E40"/>
    <mergeCell ref="C34:Q34"/>
    <mergeCell ref="M41:N41"/>
    <mergeCell ref="K40:L40"/>
    <mergeCell ref="B20:C20"/>
    <mergeCell ref="R13:S13"/>
    <mergeCell ref="R14:S14"/>
    <mergeCell ref="R16:S16"/>
    <mergeCell ref="R17:S17"/>
    <mergeCell ref="K19:P19"/>
    <mergeCell ref="E19:F19"/>
    <mergeCell ref="H19:I19"/>
    <mergeCell ref="F17:K17"/>
    <mergeCell ref="R19:S19"/>
    <mergeCell ref="K54:L54"/>
    <mergeCell ref="R61:T61"/>
    <mergeCell ref="B63:E63"/>
    <mergeCell ref="B19:C19"/>
    <mergeCell ref="C25:Q25"/>
    <mergeCell ref="B56:E56"/>
    <mergeCell ref="C33:Q33"/>
    <mergeCell ref="B55:E55"/>
    <mergeCell ref="I42:J42"/>
    <mergeCell ref="E20:F20"/>
    <mergeCell ref="M70:N70"/>
    <mergeCell ref="I69:J69"/>
    <mergeCell ref="K69:L69"/>
    <mergeCell ref="M75:N75"/>
    <mergeCell ref="R20:S20"/>
    <mergeCell ref="H20:I20"/>
    <mergeCell ref="I39:N39"/>
    <mergeCell ref="I43:J43"/>
    <mergeCell ref="K43:L43"/>
    <mergeCell ref="I55:J55"/>
    <mergeCell ref="I57:J57"/>
    <mergeCell ref="B67:E67"/>
    <mergeCell ref="I67:J67"/>
    <mergeCell ref="G63:H63"/>
    <mergeCell ref="I63:J63"/>
    <mergeCell ref="G66:H66"/>
    <mergeCell ref="A60:R60"/>
    <mergeCell ref="O61:Q61"/>
    <mergeCell ref="M65:N65"/>
    <mergeCell ref="I65:J65"/>
    <mergeCell ref="G65:H65"/>
    <mergeCell ref="I66:J66"/>
    <mergeCell ref="K66:L66"/>
    <mergeCell ref="M64:N64"/>
    <mergeCell ref="K64:L64"/>
    <mergeCell ref="K65:L65"/>
    <mergeCell ref="K63:L63"/>
    <mergeCell ref="M63:N63"/>
    <mergeCell ref="I73:J73"/>
    <mergeCell ref="I79:J79"/>
    <mergeCell ref="M79:N79"/>
    <mergeCell ref="I77:J77"/>
    <mergeCell ref="I75:J75"/>
    <mergeCell ref="I68:J68"/>
    <mergeCell ref="M68:N68"/>
    <mergeCell ref="M67:N67"/>
    <mergeCell ref="A61:A62"/>
    <mergeCell ref="B64:H64"/>
    <mergeCell ref="I64:J64"/>
    <mergeCell ref="B61:E62"/>
    <mergeCell ref="F61:F62"/>
    <mergeCell ref="I80:J80"/>
    <mergeCell ref="B65:E65"/>
    <mergeCell ref="G80:H80"/>
    <mergeCell ref="G75:H75"/>
    <mergeCell ref="G77:H77"/>
    <mergeCell ref="G70:H70"/>
    <mergeCell ref="I70:J70"/>
    <mergeCell ref="M71:N71"/>
    <mergeCell ref="B71:E71"/>
    <mergeCell ref="K76:L76"/>
    <mergeCell ref="G71:H74"/>
    <mergeCell ref="M73:N73"/>
    <mergeCell ref="K71:L71"/>
    <mergeCell ref="B73:E73"/>
    <mergeCell ref="I72:J72"/>
    <mergeCell ref="B77:E77"/>
    <mergeCell ref="I62:J62"/>
    <mergeCell ref="K67:L67"/>
    <mergeCell ref="M66:N66"/>
    <mergeCell ref="I71:J71"/>
    <mergeCell ref="M76:N76"/>
    <mergeCell ref="B68:E68"/>
    <mergeCell ref="M62:N62"/>
    <mergeCell ref="K77:L77"/>
    <mergeCell ref="B70:E70"/>
    <mergeCell ref="A39:A40"/>
    <mergeCell ref="K55:L55"/>
    <mergeCell ref="B75:E75"/>
    <mergeCell ref="K75:L75"/>
    <mergeCell ref="B69:E69"/>
    <mergeCell ref="K73:L73"/>
    <mergeCell ref="G67:H69"/>
    <mergeCell ref="G61:H62"/>
    <mergeCell ref="I61:N61"/>
    <mergeCell ref="K62:L62"/>
    <mergeCell ref="G9:M9"/>
    <mergeCell ref="G10:M10"/>
    <mergeCell ref="B22:Q22"/>
    <mergeCell ref="M40:N40"/>
    <mergeCell ref="C24:Q24"/>
    <mergeCell ref="B16:C16"/>
    <mergeCell ref="B13:C13"/>
    <mergeCell ref="B14:C14"/>
    <mergeCell ref="B17:C17"/>
    <mergeCell ref="O39:Q39"/>
    <mergeCell ref="D90:T90"/>
    <mergeCell ref="B74:E74"/>
    <mergeCell ref="I74:J74"/>
    <mergeCell ref="K74:L74"/>
    <mergeCell ref="M74:N74"/>
    <mergeCell ref="F53:H53"/>
    <mergeCell ref="D89:T89"/>
    <mergeCell ref="D88:T88"/>
    <mergeCell ref="D85:T85"/>
    <mergeCell ref="B79:E79"/>
    <mergeCell ref="A97:T97"/>
    <mergeCell ref="A88:A89"/>
    <mergeCell ref="B88:B89"/>
    <mergeCell ref="I78:J78"/>
    <mergeCell ref="K78:L78"/>
    <mergeCell ref="I53:N53"/>
    <mergeCell ref="A53:A54"/>
    <mergeCell ref="M56:N56"/>
    <mergeCell ref="K56:L56"/>
    <mergeCell ref="M77:N77"/>
    <mergeCell ref="M80:N80"/>
    <mergeCell ref="D86:T86"/>
    <mergeCell ref="D87:T87"/>
    <mergeCell ref="G79:H79"/>
    <mergeCell ref="D84:T84"/>
    <mergeCell ref="B80:E80"/>
    <mergeCell ref="K79:L79"/>
    <mergeCell ref="A82:R82"/>
    <mergeCell ref="G78:H78"/>
    <mergeCell ref="M78:N78"/>
    <mergeCell ref="B72:E72"/>
    <mergeCell ref="M69:N69"/>
    <mergeCell ref="M72:N72"/>
    <mergeCell ref="K70:L70"/>
    <mergeCell ref="B78:E78"/>
    <mergeCell ref="G76:H76"/>
    <mergeCell ref="B76:E76"/>
    <mergeCell ref="I76:J76"/>
  </mergeCells>
  <phoneticPr fontId="14" type="noConversion"/>
  <pageMargins left="0.19685039370078741" right="0.19685039370078741" top="0.19685039370078741" bottom="0.19685039370078741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1216015</vt:lpstr>
      <vt:lpstr>'1216015'!Область_друку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2026-01-20T11:26:14Z</cp:lastPrinted>
  <dcterms:created xsi:type="dcterms:W3CDTF">2019-01-14T08:15:45Z</dcterms:created>
  <dcterms:modified xsi:type="dcterms:W3CDTF">2026-02-05T06:16:08Z</dcterms:modified>
</cp:coreProperties>
</file>