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EM-18\Pochta\2026\січень\2701\Звіти по паспортах УЖПМ\"/>
    </mc:Choice>
  </mc:AlternateContent>
  <bookViews>
    <workbookView xWindow="0" yWindow="0" windowWidth="28800" windowHeight="11715"/>
  </bookViews>
  <sheets>
    <sheet name="1216011" sheetId="1" r:id="rId1"/>
  </sheets>
  <definedNames>
    <definedName name="_xlnm.Print_Area" localSheetId="0">'1216011'!$A$1:$Z$159</definedName>
  </definedNames>
  <calcPr calcId="152511"/>
</workbook>
</file>

<file path=xl/calcChain.xml><?xml version="1.0" encoding="utf-8"?>
<calcChain xmlns="http://schemas.openxmlformats.org/spreadsheetml/2006/main">
  <c r="U122" i="1" l="1"/>
  <c r="V90" i="1"/>
  <c r="V98" i="1"/>
  <c r="V91" i="1"/>
  <c r="W91" i="1"/>
  <c r="U79" i="1"/>
  <c r="O66" i="1"/>
  <c r="U84" i="1"/>
  <c r="W84" i="1"/>
  <c r="O79" i="1"/>
  <c r="I66" i="1"/>
  <c r="I69" i="1"/>
  <c r="I67" i="1"/>
  <c r="L67" i="1"/>
  <c r="O105" i="1"/>
  <c r="I68" i="1"/>
  <c r="K67" i="1"/>
  <c r="Q90" i="1"/>
  <c r="K66" i="1"/>
  <c r="AC90" i="1"/>
  <c r="V102" i="1"/>
  <c r="W102" i="1"/>
  <c r="V101" i="1"/>
  <c r="W101" i="1"/>
  <c r="Y101" i="1"/>
  <c r="Z101" i="1"/>
  <c r="Q101" i="1"/>
  <c r="Q102" i="1"/>
  <c r="S102" i="1"/>
  <c r="J69" i="1"/>
  <c r="O48" i="1"/>
  <c r="S48" i="1"/>
  <c r="I48" i="1"/>
  <c r="L48" i="1"/>
  <c r="O49" i="1"/>
  <c r="U49" i="1"/>
  <c r="W49" i="1"/>
  <c r="V49" i="1"/>
  <c r="U47" i="1"/>
  <c r="J50" i="1"/>
  <c r="O67" i="1"/>
  <c r="S67" i="1"/>
  <c r="O68" i="1"/>
  <c r="S68" i="1"/>
  <c r="I46" i="1"/>
  <c r="I50" i="1"/>
  <c r="L46" i="1"/>
  <c r="S80" i="1"/>
  <c r="W80" i="1"/>
  <c r="S82" i="1"/>
  <c r="W82" i="1"/>
  <c r="U86" i="1"/>
  <c r="W86" i="1"/>
  <c r="I49" i="1"/>
  <c r="L49" i="1"/>
  <c r="W115" i="1"/>
  <c r="S116" i="1"/>
  <c r="W116" i="1"/>
  <c r="Z116" i="1"/>
  <c r="S118" i="1"/>
  <c r="W118" i="1"/>
  <c r="A90" i="1"/>
  <c r="A91" i="1"/>
  <c r="A92" i="1"/>
  <c r="A93" i="1"/>
  <c r="S91" i="1"/>
  <c r="S92" i="1"/>
  <c r="W92" i="1"/>
  <c r="Y92" i="1"/>
  <c r="Z92" i="1"/>
  <c r="S93" i="1"/>
  <c r="W93" i="1"/>
  <c r="Y93" i="1"/>
  <c r="Z93" i="1"/>
  <c r="S95" i="1"/>
  <c r="W95" i="1"/>
  <c r="Y95" i="1"/>
  <c r="Z95" i="1"/>
  <c r="S96" i="1"/>
  <c r="W96" i="1"/>
  <c r="Y96" i="1"/>
  <c r="Z96" i="1"/>
  <c r="W105" i="1"/>
  <c r="X105" i="1"/>
  <c r="Z105" i="1"/>
  <c r="S106" i="1"/>
  <c r="Z106" i="1"/>
  <c r="W106" i="1"/>
  <c r="X106" i="1"/>
  <c r="S108" i="1"/>
  <c r="W108" i="1"/>
  <c r="X108" i="1"/>
  <c r="Z108" i="1"/>
  <c r="U110" i="1"/>
  <c r="W110" i="1"/>
  <c r="O112" i="1"/>
  <c r="S112" i="1"/>
  <c r="U112" i="1"/>
  <c r="W112" i="1"/>
  <c r="V99" i="1"/>
  <c r="W99" i="1"/>
  <c r="O86" i="1"/>
  <c r="S86" i="1"/>
  <c r="O122" i="1"/>
  <c r="S122" i="1"/>
  <c r="X122" i="1"/>
  <c r="Z122" i="1"/>
  <c r="X116" i="1"/>
  <c r="U120" i="1"/>
  <c r="X120" i="1"/>
  <c r="Z120" i="1"/>
  <c r="O120" i="1"/>
  <c r="Q99" i="1"/>
  <c r="S99" i="1"/>
  <c r="X82" i="1"/>
  <c r="Z82" i="1"/>
  <c r="S90" i="1"/>
  <c r="X118" i="1"/>
  <c r="Z118" i="1"/>
  <c r="O84" i="1"/>
  <c r="S84" i="1"/>
  <c r="S49" i="1"/>
  <c r="S120" i="1"/>
  <c r="S115" i="1"/>
  <c r="X80" i="1"/>
  <c r="Z80" i="1"/>
  <c r="S79" i="1"/>
  <c r="X115" i="1"/>
  <c r="Z115" i="1"/>
  <c r="W122" i="1"/>
  <c r="X86" i="1"/>
  <c r="Z86" i="1"/>
  <c r="W120" i="1"/>
  <c r="O110" i="1"/>
  <c r="S110" i="1"/>
  <c r="S105" i="1"/>
  <c r="S101" i="1"/>
  <c r="U67" i="1"/>
  <c r="W67" i="1"/>
  <c r="O46" i="1"/>
  <c r="W79" i="1"/>
  <c r="X79" i="1"/>
  <c r="Z79" i="1"/>
  <c r="Y91" i="1"/>
  <c r="Z91" i="1"/>
  <c r="Y102" i="1"/>
  <c r="Z102" i="1"/>
  <c r="S46" i="1"/>
  <c r="U46" i="1"/>
  <c r="W46" i="1"/>
  <c r="K69" i="1"/>
  <c r="L66" i="1"/>
  <c r="L69" i="1"/>
  <c r="W98" i="1"/>
  <c r="O69" i="1"/>
  <c r="U66" i="1"/>
  <c r="L68" i="1"/>
  <c r="U68" i="1"/>
  <c r="W68" i="1"/>
  <c r="Y99" i="1"/>
  <c r="Z99" i="1"/>
  <c r="X84" i="1"/>
  <c r="Z84" i="1"/>
  <c r="X110" i="1"/>
  <c r="Z110" i="1"/>
  <c r="Q98" i="1"/>
  <c r="S98" i="1"/>
  <c r="W90" i="1"/>
  <c r="Q89" i="1"/>
  <c r="U48" i="1"/>
  <c r="V89" i="1"/>
  <c r="O50" i="1"/>
  <c r="X112" i="1"/>
  <c r="Z112" i="1"/>
  <c r="Y90" i="1"/>
  <c r="Q66" i="1"/>
  <c r="Q47" i="1"/>
  <c r="W89" i="1"/>
  <c r="U69" i="1"/>
  <c r="Z90" i="1"/>
  <c r="Y89" i="1"/>
  <c r="Z89" i="1"/>
  <c r="U50" i="1"/>
  <c r="W48" i="1"/>
  <c r="Y98" i="1"/>
  <c r="Z98" i="1"/>
  <c r="S89" i="1"/>
  <c r="K47" i="1"/>
  <c r="S47" i="1"/>
  <c r="S50" i="1"/>
  <c r="Q50" i="1"/>
  <c r="K50" i="1"/>
  <c r="L47" i="1"/>
  <c r="L50" i="1"/>
  <c r="Q69" i="1"/>
  <c r="S69" i="1"/>
  <c r="V66" i="1"/>
  <c r="S66" i="1"/>
  <c r="V69" i="1"/>
  <c r="W69" i="1"/>
  <c r="W66" i="1"/>
  <c r="V47" i="1"/>
  <c r="AC50" i="1"/>
  <c r="AB50" i="1"/>
  <c r="W47" i="1"/>
  <c r="W50" i="1"/>
  <c r="V50" i="1"/>
</calcChain>
</file>

<file path=xl/sharedStrings.xml><?xml version="1.0" encoding="utf-8"?>
<sst xmlns="http://schemas.openxmlformats.org/spreadsheetml/2006/main" count="274" uniqueCount="146">
  <si>
    <t xml:space="preserve">1. </t>
  </si>
  <si>
    <t>2.</t>
  </si>
  <si>
    <t>3.</t>
  </si>
  <si>
    <t>Наказ Міністерства фінансів України</t>
  </si>
  <si>
    <t>26 серпня 2014 року № 836</t>
  </si>
  <si>
    <t>(у редакції наказу Міністерства фінансів України</t>
  </si>
  <si>
    <t>ЗАТВЕРДЖЕНО</t>
  </si>
  <si>
    <t>загальний фонд</t>
  </si>
  <si>
    <t>спеціальний фонд</t>
  </si>
  <si>
    <t>усього</t>
  </si>
  <si>
    <t>Затверджено у паспорті бюджетної  програми</t>
  </si>
  <si>
    <t>Відхилення</t>
  </si>
  <si>
    <t>6.</t>
  </si>
  <si>
    <t>Усього</t>
  </si>
  <si>
    <t>№ з/п</t>
  </si>
  <si>
    <t xml:space="preserve">7. </t>
  </si>
  <si>
    <t>Найменування місцевої/ регіональної програми</t>
  </si>
  <si>
    <t>(підпис)</t>
  </si>
  <si>
    <t>грн.</t>
  </si>
  <si>
    <t>од.</t>
  </si>
  <si>
    <t>рішення сесії міської ради</t>
  </si>
  <si>
    <t>розрахунково</t>
  </si>
  <si>
    <t>затрат</t>
  </si>
  <si>
    <t>продукту</t>
  </si>
  <si>
    <t>ефективності</t>
  </si>
  <si>
    <t>якості</t>
  </si>
  <si>
    <t>титульний список</t>
  </si>
  <si>
    <t>Пояснення: фактичне використання коштів, зменшення обсягів виконаних робіт</t>
  </si>
  <si>
    <t>ЗВІТ</t>
  </si>
  <si>
    <t>про виконання паспорта бюджетної програми</t>
  </si>
  <si>
    <t>0610</t>
  </si>
  <si>
    <t xml:space="preserve"> Експлуатація та технічне обслуговування житлового фонду</t>
  </si>
  <si>
    <t>4.</t>
  </si>
  <si>
    <t>Цілі державної політики, на досягнення яких спрямована реалізація бюджетної програми</t>
  </si>
  <si>
    <t>Ціль державної політики</t>
  </si>
  <si>
    <t>5.</t>
  </si>
  <si>
    <t>Мета бюджетної програми</t>
  </si>
  <si>
    <t>Завдання бюджетної програми</t>
  </si>
  <si>
    <t xml:space="preserve">Завдання </t>
  </si>
  <si>
    <t xml:space="preserve">Видатки (надані кредити з бюджету) та напрями використання бюджетних коштів за бюджетною програмою </t>
  </si>
  <si>
    <t>Забезпечення в належному стані житлового фонду, збільшення терміну його експлуатації, підвищення рівня благоустрою житлових будинків</t>
  </si>
  <si>
    <t xml:space="preserve">Забезпечення надійної та безперебійної експлуатації житлового фонду, підвищення експлуатаційних </t>
  </si>
  <si>
    <t xml:space="preserve">властивостей житлового фонду і утримання його у належному стані, забезпечення його </t>
  </si>
  <si>
    <t>надійності та безпечної експлуатації, покращення умов проживання мешканців міста</t>
  </si>
  <si>
    <t>Проведення поточного ремонту житлового фонду на умовах співфінансування</t>
  </si>
  <si>
    <t>гривень</t>
  </si>
  <si>
    <t>Касові видатки (надані кредити з бюджету)</t>
  </si>
  <si>
    <t>Видатки (надані кредити з бюджету) на реалізацію місцевих/ регіональних програм, які виконуються в межах бюджетної програми</t>
  </si>
  <si>
    <t>8.</t>
  </si>
  <si>
    <t xml:space="preserve">Результативні показники бюджетної програми та аналіз їх виконання </t>
  </si>
  <si>
    <t xml:space="preserve">9. </t>
  </si>
  <si>
    <t>Показники</t>
  </si>
  <si>
    <t>Одиниця виміру</t>
  </si>
  <si>
    <t xml:space="preserve">Джерело інформації </t>
  </si>
  <si>
    <t>10. Узагальнений висновок про виконання бюджетної програми.</t>
  </si>
  <si>
    <t>(код Програмної класифікації видатків  та кредитування місцевого бюджету)</t>
  </si>
  <si>
    <t>(код за ЄДРПОУ)</t>
  </si>
  <si>
    <t>(код бюджету)</t>
  </si>
  <si>
    <t>(код Типової  програмної класифікації видатків  та кредитування місцевого бюджету)</t>
  </si>
  <si>
    <t>(код Фунціональної  класифікації видатків  та кредитування бюджету)</t>
  </si>
  <si>
    <t>Фактичні результативні показники, досягнуті за рахунок касових видатків (наданих кредитів з бюджету)</t>
  </si>
  <si>
    <t>(найменування головного розпорядника коштів місцевого бюджету)</t>
  </si>
  <si>
    <t>(найменування бюджетної програми згідно з Типовою програмною класифікацією видатків та кредитування місцевого бюджету)</t>
  </si>
  <si>
    <t>(найменування відповідального виконавця)</t>
  </si>
  <si>
    <t>додаток до титульного списку</t>
  </si>
  <si>
    <t>кількість багатоквартирних житлових будинків, що потребують капітального ремонту</t>
  </si>
  <si>
    <t>(ініціали/ініціал, прізвище)</t>
  </si>
  <si>
    <t xml:space="preserve">Управління житлової політики і майна Хмельницької міської ради </t>
  </si>
  <si>
    <t>26381695</t>
  </si>
  <si>
    <t>7.1. Аналіз розділу «Видатки (надані кредити з бюджету) та напрями використання бюджетних коштів за бюджетною програмою»</t>
  </si>
  <si>
    <t>7.2.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програми**</t>
  </si>
  <si>
    <t>Пояснення</t>
  </si>
  <si>
    <t>9.1. Аналіз показників бюджетної програми</t>
  </si>
  <si>
    <t>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</si>
  <si>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</si>
  <si>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>9.3. Аналіз стану виконання результативних показників</t>
  </si>
  <si>
    <t>від 01 листопада 2022 року № 359)</t>
  </si>
  <si>
    <t>(Власне ім'я, ПРІЗВИЩЕ)</t>
  </si>
  <si>
    <t>Напрями використання бюджетних коштів*</t>
  </si>
  <si>
    <t>грн</t>
  </si>
  <si>
    <t>кількість об’єктів житлового фонду (багатоквартирних житлових будинків), в яких необхідно виконати роботи з поточного ремонту на умовах співфінансування</t>
  </si>
  <si>
    <t>перспективний план відділу з експлуатації та ремонту житлового фонду</t>
  </si>
  <si>
    <t>кількість об’єктів житлового фонду (багатоквартирних житлових будинків), в яких планується виконати роботи з поточного ремонту на умовах співфінансування</t>
  </si>
  <si>
    <t>середні витрати на виконання робіт з поточного ремонту житлового фонду на умовах співфінансування в 1 багатоквартирному житловому будинку</t>
  </si>
  <si>
    <t>питома вага кількості об’єктів житлового фонду (багатоквартирних житлових будинків), в яких планується виконати роботи з поточного ремонту на умовах співфінансування до кількості об’єктів житлового фонду (багатоквартирних житлових будинків), в яких необхідно виконати роботи з поточного ремонту на умовах співфінансування</t>
  </si>
  <si>
    <t>відс.</t>
  </si>
  <si>
    <t>Лариса ТУЗ</t>
  </si>
  <si>
    <t>Начальник відділу бухгалтерського обліку та звітності - головний бухгалтер</t>
  </si>
  <si>
    <t>Програма підтримки і  розвитку житлово-комунальної інфраструктури Хмельницької міської територіальної громади  на 2022-2027 роки (із змінами)</t>
  </si>
  <si>
    <t>Завдання 1. Проведення поточного ремонту житлового фонду на умовах співфінансування</t>
  </si>
  <si>
    <t xml:space="preserve">обсяг видатків на поточний ремонт житлового фонду на умовах співфінансування </t>
  </si>
  <si>
    <t>обсяг видатків, в т. ч.:</t>
  </si>
  <si>
    <t xml:space="preserve">обсяг видатків на капітальний ремонт житлового фонду на умовах співфінансування </t>
  </si>
  <si>
    <t>кількість багатоквартирних житлових будинків, в яких планується виконати роботи з капітального ремонту на умовах співфінансування</t>
  </si>
  <si>
    <t>обсяг видатків на встановлення пандусів в житлових будинках</t>
  </si>
  <si>
    <t>кількість об`єктів (пандусів в житлових будинках), що необхідно встановити</t>
  </si>
  <si>
    <t>кількість об`єктів (пандусів в житлових будинках), що планується встановити</t>
  </si>
  <si>
    <t>середня вартість встановлення одного пандусу</t>
  </si>
  <si>
    <t xml:space="preserve">питомага вага кількості пандусів, які заплановано встановити до кількості пандусів, що необхідно встановити </t>
  </si>
  <si>
    <t>обсяг видатків на поточний ремонт захисних споруд цивільного захисту (найпростіших укриттів), які знаходяться в житлових будинках ХМТГ</t>
  </si>
  <si>
    <t xml:space="preserve">кількість захисних споруд цивільного захисту (найпростіших укриттів), які знаходяться в житлових будинках ХМТГ, в яких необхідно виконати роботи з поточного ремонту </t>
  </si>
  <si>
    <t xml:space="preserve">кількість захисних споруд цивільного захисту (найпростіших укриттів), які знаходяться в житлових будинках ХМТГ, в яких планується виконати роботи з поточного ремонту </t>
  </si>
  <si>
    <t>середні витрати на виконання робіт з поточного ремонту 1 захисної споруди цивільного захисту (найпростіше укриття), яка знаходиться в житловому  будинку ХМТГ</t>
  </si>
  <si>
    <t>питома вага кількості захисних споруд цивільного захисту (найпростіших укриттів), що заплановано відремонтувати до кількості захисних споруд цивільного захисту (найпростіших укриттів), що потребують ремонту</t>
  </si>
  <si>
    <t>Завдання 1.  Проведення поточного ремонту житлового фонду на умовах співфінансування</t>
  </si>
  <si>
    <t>Проведення поточного ремонту житлового фонду</t>
  </si>
  <si>
    <t>пропозиції відділу з експлуатації та ремонту житлового фонду</t>
  </si>
  <si>
    <t xml:space="preserve">додаток до службової записки </t>
  </si>
  <si>
    <t>друк</t>
  </si>
  <si>
    <t>місцевого бюджету на 01.01.2026 року</t>
  </si>
  <si>
    <t>2256400000</t>
  </si>
  <si>
    <t>Завдання 3. Проведення поточного ремонту захисних споруд цивільного захисту (найпростіших укриттів)</t>
  </si>
  <si>
    <t>Завдання 4. Проведення поточного ремонту житлового фонду</t>
  </si>
  <si>
    <t xml:space="preserve">Капітальний ремонт житлового фонду, в тому числі на умовах співфінансування </t>
  </si>
  <si>
    <t xml:space="preserve">Завдання 2. Капітальний ремонт житлового фонду, в тому числі на умовах співфінансування </t>
  </si>
  <si>
    <t>Проведення поточного ремонту захисних споруд цивільного захисту (найпростіших укриттів)</t>
  </si>
  <si>
    <t>Програма  "Моє укриття" на 2024-2025 роки</t>
  </si>
  <si>
    <t>кількість багатоквартирних будинків, в яких необхідно виконати роботи з капітального ремонту на умовах співфінансування</t>
  </si>
  <si>
    <t>витрати на виконання робіт з капітального ремонту на умовах співфінансування в 1 багатоквартирному будинку</t>
  </si>
  <si>
    <t>витрати на виконання робіт з капітального ремонту в 1 багатоквартирному житловому будинку</t>
  </si>
  <si>
    <t>питома вага кількості об’єктів житлового фонду (багатоквартирних будинків), в яких планується виконати роботи з капітального ремонту на умовах співфінансування до кількості об’єктів житлового фонду (багатоквартирних будинків), в яких необхідно виконати роботи з капітального ремонту на умовах співфінансування</t>
  </si>
  <si>
    <t>питома вага кількості об`єктів житлового фонду (житлових будинків), що заплановано відремонтувати до кількості об`єктів (житлових будинків), що потребують ремонту</t>
  </si>
  <si>
    <t xml:space="preserve">Завдання 2. Капітальний ремонт житлового фонду на умовах співфінансування </t>
  </si>
  <si>
    <t>Завдання 2. Капітальний ремонт житлового фонду</t>
  </si>
  <si>
    <t xml:space="preserve">Завдання 4. Проведення поточного ремонту житлового фонду </t>
  </si>
  <si>
    <t xml:space="preserve">Програма співфінансування робіт з ремонту багатоквартирних будинків  Хмельницької міської територіальної громади на 2025-2029 роки </t>
  </si>
  <si>
    <t xml:space="preserve">обсяг видатків на капітальний ремонт житлового фонду </t>
  </si>
  <si>
    <t xml:space="preserve">кількість багатоквартирних житлових будинків, що планується відремонтувати </t>
  </si>
  <si>
    <t>Бюджетна програма виконана частково у зв’язку з неповним освоєнням бюджетних коштів у звітному періоді. Фактичне освоєння становило 71,8 % від затверджених призначень на 2025 рік.</t>
  </si>
  <si>
    <t>В.о. начальника управління житлової політики і майна</t>
  </si>
  <si>
    <t>Олеся МАРКІТАН</t>
  </si>
  <si>
    <t>бюджетні кошти освоєно не в повному обсязі у зв’язку з незавершенням робіт з к/р житлових будинків.</t>
  </si>
  <si>
    <t>відхилення обсягів касових видатків від затверджених показників зумовлене економією бюджетних коштів відповідно до актів виконаних робіт.</t>
  </si>
  <si>
    <t>встановлено меншу кількість пандусів у житлових будинках, ніж заплановано, у зв’язку завантаженістю підрядної організації.</t>
  </si>
  <si>
    <t>зменшення відсоткового показника відбулося у зв’язку з встановленням меншої кількості пандусів у житлових будинках, ніж заплановано.</t>
  </si>
  <si>
    <t xml:space="preserve">Фактичні показники повністю відповідають показникам, затвердженим у паспорті бюджетної програми. </t>
  </si>
  <si>
    <t>касові видатки проведено у межах та відповідно до затверджених показників.</t>
  </si>
  <si>
    <t>Виконання результативних показників бюджетної програми в цілому здійснювалося відповідно до запланованих напрямів. Відхилення фактичних показників від затверджених зумовлені економією коштів, обмеженими термінами проведення закупівель, завантаженістю підрядних організацій та необхідністю коригування ПКД.</t>
  </si>
  <si>
    <t>бюджетні кошти освоєні не в повному обсязі у зв’язку завантаженістю підрядної організації.</t>
  </si>
  <si>
    <t>економія коштів по факту виконаних робіт.</t>
  </si>
  <si>
    <t xml:space="preserve">п. 2:
1) к/р покрівлі ж/б на вул. Шухевича Романа, 63/2 - передбачено 1 998 522,0 грн, виконано на суму 934 137,49 грн, під час виконання робіт встановлено, що фактичні обсяги робіт не відповідають ПКД, тому в грудні 2025 провели коригування ПКД. Оскільки оголосили торги в грудні, виконання робіт перенесено на 2026 р; 
2) к/р  - заміна освітлювальної електропроводки в ж/б на вул. І. Франка, 55- передбачено 500 000,0 грн, оголошені торги 04.11.2025 р. не відбулися, тому виконання робіт переноситься на наступний період;
п. 3: 
1) к/р, укріплення ж/б на прс. Миру 76/1 - передбачено 787 000,0 грн, виконано коригування ПКД на суму 10 962,82 грн, в зв'язку з тим, що підрядник розпочав роботи 31.12.2025 р. кошти не освоєні;
2) к/р, укріплення ж/б на прс. Миру 78/2 - передбачено 224 000,0 грн, виконано інженерно-геодезичні, інженерно-геологічні вишукування та підготовлено технічний звіт про обстеження будинку на суму 125 208,42 грн, зважаючи на те, що управителем будинку ТОВ "ЖЕО" не виготовлено тех. паспорт на будинок та в зв'язку з стислими термінами договір на виготовлення ПКД щодо укріплення будинку не укладено. </t>
  </si>
  <si>
    <t>п. 1 не виконані роботи з к/р - заміна освітлювальної електропроводки в ж/б на вул. І. Франка, 55 та не завершені роботи по к/р покрівлі ж/б на вул. Шухевича Романа, 63/2;  
п. 2 не виконані роботи з к/р, укріплення ж/б на прс. Миру, 76/1 та не виготовлено ПКД на к/р, укріплення ж/б на прс. Миру, 78/2.</t>
  </si>
  <si>
    <t>зміни пов'язані з не освоєнням коштів по об’єктах.</t>
  </si>
  <si>
    <t>в зв'язку з виконанням капітального ремонту меншої кількості будинків ніж заплановано.</t>
  </si>
  <si>
    <t>кошти не освоєні у зв’язку з завантаженістю підрядної організації.</t>
  </si>
  <si>
    <t>фактична вартість робіт підтверджена актами виконаних робіт.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</si>
</sst>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Arial"/>
      <family val="2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8"/>
      <name val="Calibri"/>
      <family val="2"/>
      <charset val="204"/>
    </font>
    <font>
      <sz val="12"/>
      <color indexed="8"/>
      <name val="Times New Roman"/>
      <family val="1"/>
      <charset val="204"/>
    </font>
    <font>
      <sz val="12"/>
      <name val="Arial Cyr"/>
      <charset val="204"/>
    </font>
    <font>
      <sz val="12"/>
      <color indexed="8"/>
      <name val="Calibri"/>
      <family val="2"/>
      <charset val="204"/>
    </font>
    <font>
      <sz val="12"/>
      <color indexed="55"/>
      <name val="Times New Roman"/>
      <family val="1"/>
      <charset val="204"/>
    </font>
    <font>
      <sz val="12"/>
      <color rgb="FF0000FF"/>
      <name val="Times New Roman"/>
      <family val="1"/>
      <charset val="204"/>
    </font>
    <font>
      <sz val="11"/>
      <color theme="0" tint="-0.34998626667073579"/>
      <name val="Times New Roman"/>
      <family val="1"/>
      <charset val="204"/>
    </font>
    <font>
      <sz val="12"/>
      <color theme="0" tint="-0.34998626667073579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5" fillId="0" borderId="0">
      <alignment horizontal="left"/>
    </xf>
    <xf numFmtId="0" fontId="5" fillId="0" borderId="0">
      <alignment horizontal="left"/>
    </xf>
    <xf numFmtId="0" fontId="1" fillId="0" borderId="0"/>
  </cellStyleXfs>
  <cellXfs count="299">
    <xf numFmtId="0" fontId="0" fillId="0" borderId="0" xfId="0"/>
    <xf numFmtId="0" fontId="3" fillId="0" borderId="0" xfId="3" applyFont="1" applyAlignment="1"/>
    <xf numFmtId="0" fontId="4" fillId="0" borderId="0" xfId="0" applyFont="1" applyAlignment="1">
      <alignment horizontal="left"/>
    </xf>
    <xf numFmtId="0" fontId="2" fillId="0" borderId="0" xfId="2" applyFont="1" applyAlignment="1"/>
    <xf numFmtId="0" fontId="10" fillId="0" borderId="0" xfId="0" applyFont="1"/>
    <xf numFmtId="0" fontId="10" fillId="0" borderId="1" xfId="0" applyFont="1" applyBorder="1"/>
    <xf numFmtId="0" fontId="10" fillId="0" borderId="0" xfId="0" applyFont="1" applyAlignment="1">
      <alignment horizontal="left"/>
    </xf>
    <xf numFmtId="0" fontId="10" fillId="0" borderId="0" xfId="0" applyFont="1" applyBorder="1"/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2" fillId="0" borderId="2" xfId="2" applyFont="1" applyBorder="1" applyAlignment="1">
      <alignment vertical="center" wrapText="1"/>
    </xf>
    <xf numFmtId="0" fontId="11" fillId="0" borderId="0" xfId="0" applyFont="1" applyAlignment="1"/>
    <xf numFmtId="0" fontId="12" fillId="0" borderId="0" xfId="0" applyFont="1"/>
    <xf numFmtId="0" fontId="12" fillId="0" borderId="0" xfId="0" applyFont="1" applyAlignment="1">
      <alignment horizontal="center"/>
    </xf>
    <xf numFmtId="0" fontId="9" fillId="0" borderId="0" xfId="0" applyFont="1"/>
    <xf numFmtId="0" fontId="2" fillId="0" borderId="0" xfId="3" applyFont="1" applyFill="1" applyBorder="1" applyAlignment="1" applyProtection="1">
      <alignment horizontal="left" wrapText="1"/>
    </xf>
    <xf numFmtId="0" fontId="2" fillId="0" borderId="0" xfId="3" applyFont="1" applyFill="1" applyBorder="1" applyAlignment="1" applyProtection="1">
      <alignment wrapText="1"/>
    </xf>
    <xf numFmtId="0" fontId="2" fillId="0" borderId="2" xfId="2" applyFont="1" applyBorder="1" applyAlignment="1">
      <alignment horizontal="center" vertical="center" wrapText="1"/>
    </xf>
    <xf numFmtId="0" fontId="2" fillId="0" borderId="0" xfId="2" applyFont="1" applyAlignment="1">
      <alignment horizontal="center"/>
    </xf>
    <xf numFmtId="0" fontId="2" fillId="0" borderId="0" xfId="3" applyFont="1"/>
    <xf numFmtId="0" fontId="2" fillId="0" borderId="0" xfId="2" applyFont="1" applyBorder="1" applyAlignment="1">
      <alignment horizontal="center" vertical="center" wrapText="1"/>
    </xf>
    <xf numFmtId="0" fontId="14" fillId="0" borderId="0" xfId="0" applyFont="1"/>
    <xf numFmtId="0" fontId="2" fillId="0" borderId="0" xfId="2" applyFont="1" applyBorder="1" applyAlignment="1">
      <alignment vertical="center" wrapText="1"/>
    </xf>
    <xf numFmtId="0" fontId="2" fillId="0" borderId="0" xfId="3" applyFont="1" applyBorder="1"/>
    <xf numFmtId="0" fontId="2" fillId="0" borderId="1" xfId="0" applyFont="1" applyBorder="1" applyAlignment="1">
      <alignment horizontal="left"/>
    </xf>
    <xf numFmtId="0" fontId="2" fillId="0" borderId="0" xfId="2" applyFont="1" applyAlignment="1">
      <alignment vertical="center"/>
    </xf>
    <xf numFmtId="0" fontId="10" fillId="0" borderId="0" xfId="0" applyFont="1" applyAlignment="1">
      <alignment horizontal="center"/>
    </xf>
    <xf numFmtId="0" fontId="2" fillId="0" borderId="0" xfId="0" applyFont="1" applyBorder="1" applyAlignment="1">
      <alignment horizontal="left" vertical="center" wrapText="1"/>
    </xf>
    <xf numFmtId="0" fontId="2" fillId="0" borderId="1" xfId="3" applyFont="1" applyBorder="1"/>
    <xf numFmtId="0" fontId="9" fillId="0" borderId="1" xfId="0" applyFont="1" applyBorder="1" applyAlignment="1"/>
    <xf numFmtId="0" fontId="8" fillId="0" borderId="4" xfId="3" applyFont="1" applyBorder="1" applyAlignment="1">
      <alignment vertical="top"/>
    </xf>
    <xf numFmtId="49" fontId="2" fillId="0" borderId="0" xfId="0" applyNumberFormat="1" applyFont="1" applyBorder="1" applyAlignment="1"/>
    <xf numFmtId="0" fontId="2" fillId="0" borderId="0" xfId="0" applyFont="1" applyBorder="1" applyAlignment="1">
      <alignment vertical="top" wrapText="1"/>
    </xf>
    <xf numFmtId="0" fontId="2" fillId="0" borderId="0" xfId="0" applyFont="1" applyBorder="1" applyAlignment="1"/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14" fillId="0" borderId="0" xfId="0" applyFont="1" applyBorder="1" applyAlignment="1">
      <alignment horizontal="left" wrapText="1"/>
    </xf>
    <xf numFmtId="0" fontId="2" fillId="0" borderId="0" xfId="2" applyFont="1" applyBorder="1" applyAlignment="1">
      <alignment horizontal="left" vertical="center" wrapText="1"/>
    </xf>
    <xf numFmtId="0" fontId="3" fillId="0" borderId="0" xfId="0" applyFont="1"/>
    <xf numFmtId="4" fontId="14" fillId="0" borderId="2" xfId="0" applyNumberFormat="1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14" fillId="0" borderId="2" xfId="0" applyFont="1" applyBorder="1"/>
    <xf numFmtId="0" fontId="2" fillId="0" borderId="3" xfId="2" applyFont="1" applyBorder="1" applyAlignment="1">
      <alignment vertical="center" wrapText="1"/>
    </xf>
    <xf numFmtId="0" fontId="2" fillId="0" borderId="7" xfId="2" applyFont="1" applyBorder="1" applyAlignment="1">
      <alignment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4" fontId="14" fillId="0" borderId="2" xfId="0" applyNumberFormat="1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14" fillId="0" borderId="2" xfId="0" applyNumberFormat="1" applyFont="1" applyBorder="1" applyAlignment="1">
      <alignment horizontal="center" vertical="center"/>
    </xf>
    <xf numFmtId="0" fontId="14" fillId="0" borderId="3" xfId="0" applyNumberFormat="1" applyFont="1" applyBorder="1" applyAlignment="1">
      <alignment horizontal="center" vertical="center"/>
    </xf>
    <xf numFmtId="0" fontId="14" fillId="0" borderId="2" xfId="0" applyNumberFormat="1" applyFont="1" applyFill="1" applyBorder="1" applyAlignment="1">
      <alignment horizontal="center" vertical="center"/>
    </xf>
    <xf numFmtId="2" fontId="14" fillId="0" borderId="2" xfId="0" applyNumberFormat="1" applyFont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14" fillId="0" borderId="3" xfId="0" applyFont="1" applyBorder="1"/>
    <xf numFmtId="4" fontId="2" fillId="0" borderId="2" xfId="0" applyNumberFormat="1" applyFont="1" applyFill="1" applyBorder="1" applyAlignment="1">
      <alignment horizontal="center" vertical="center" wrapText="1"/>
    </xf>
    <xf numFmtId="2" fontId="2" fillId="0" borderId="8" xfId="0" applyNumberFormat="1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top"/>
    </xf>
    <xf numFmtId="0" fontId="10" fillId="0" borderId="4" xfId="0" applyFont="1" applyBorder="1" applyAlignment="1">
      <alignment horizontal="center" vertical="top"/>
    </xf>
    <xf numFmtId="1" fontId="14" fillId="0" borderId="2" xfId="0" applyNumberFormat="1" applyFont="1" applyBorder="1" applyAlignment="1">
      <alignment horizontal="center" vertical="center"/>
    </xf>
    <xf numFmtId="1" fontId="14" fillId="2" borderId="2" xfId="0" applyNumberFormat="1" applyFont="1" applyFill="1" applyBorder="1" applyAlignment="1">
      <alignment horizontal="center" vertical="center"/>
    </xf>
    <xf numFmtId="1" fontId="14" fillId="0" borderId="2" xfId="0" applyNumberFormat="1" applyFont="1" applyFill="1" applyBorder="1" applyAlignment="1">
      <alignment horizontal="center" vertical="center"/>
    </xf>
    <xf numFmtId="1" fontId="14" fillId="0" borderId="3" xfId="0" applyNumberFormat="1" applyFont="1" applyBorder="1" applyAlignment="1">
      <alignment horizontal="center" vertical="center"/>
    </xf>
    <xf numFmtId="1" fontId="14" fillId="0" borderId="8" xfId="0" applyNumberFormat="1" applyFont="1" applyBorder="1" applyAlignment="1">
      <alignment horizontal="center" vertical="center"/>
    </xf>
    <xf numFmtId="4" fontId="14" fillId="0" borderId="8" xfId="0" applyNumberFormat="1" applyFont="1" applyBorder="1" applyAlignment="1">
      <alignment horizontal="center" vertical="center"/>
    </xf>
    <xf numFmtId="4" fontId="14" fillId="2" borderId="2" xfId="0" applyNumberFormat="1" applyFont="1" applyFill="1" applyBorder="1" applyAlignment="1">
      <alignment horizontal="center" vertical="center"/>
    </xf>
    <xf numFmtId="4" fontId="14" fillId="2" borderId="2" xfId="0" applyNumberFormat="1" applyFont="1" applyFill="1" applyBorder="1"/>
    <xf numFmtId="4" fontId="14" fillId="2" borderId="8" xfId="0" applyNumberFormat="1" applyFont="1" applyFill="1" applyBorder="1"/>
    <xf numFmtId="4" fontId="14" fillId="2" borderId="3" xfId="0" applyNumberFormat="1" applyFont="1" applyFill="1" applyBorder="1"/>
    <xf numFmtId="4" fontId="14" fillId="2" borderId="3" xfId="0" applyNumberFormat="1" applyFont="1" applyFill="1" applyBorder="1" applyAlignment="1">
      <alignment horizontal="center" vertical="center"/>
    </xf>
    <xf numFmtId="0" fontId="14" fillId="2" borderId="2" xfId="0" applyNumberFormat="1" applyFont="1" applyFill="1" applyBorder="1" applyAlignment="1">
      <alignment horizontal="center" vertical="center"/>
    </xf>
    <xf numFmtId="0" fontId="11" fillId="2" borderId="0" xfId="0" applyFont="1" applyFill="1" applyAlignment="1"/>
    <xf numFmtId="0" fontId="14" fillId="0" borderId="2" xfId="0" applyFont="1" applyFill="1" applyBorder="1" applyAlignment="1">
      <alignment horizontal="center" vertical="center"/>
    </xf>
    <xf numFmtId="1" fontId="2" fillId="0" borderId="2" xfId="0" applyNumberFormat="1" applyFont="1" applyFill="1" applyBorder="1" applyAlignment="1">
      <alignment horizontal="center" vertical="center"/>
    </xf>
    <xf numFmtId="4" fontId="14" fillId="2" borderId="0" xfId="0" applyNumberFormat="1" applyFont="1" applyFill="1"/>
    <xf numFmtId="3" fontId="14" fillId="2" borderId="2" xfId="0" applyNumberFormat="1" applyFont="1" applyFill="1" applyBorder="1" applyAlignment="1">
      <alignment horizontal="center" vertical="center"/>
    </xf>
    <xf numFmtId="3" fontId="14" fillId="2" borderId="3" xfId="0" applyNumberFormat="1" applyFont="1" applyFill="1" applyBorder="1" applyAlignment="1">
      <alignment horizontal="center" vertical="center"/>
    </xf>
    <xf numFmtId="0" fontId="2" fillId="4" borderId="0" xfId="1" applyFont="1" applyFill="1" applyAlignment="1"/>
    <xf numFmtId="0" fontId="14" fillId="0" borderId="2" xfId="0" applyFont="1" applyBorder="1" applyAlignment="1">
      <alignment horizontal="center"/>
    </xf>
    <xf numFmtId="0" fontId="14" fillId="0" borderId="0" xfId="0" applyFont="1" applyAlignment="1">
      <alignment wrapText="1"/>
    </xf>
    <xf numFmtId="0" fontId="14" fillId="0" borderId="0" xfId="0" applyFont="1" applyAlignment="1">
      <alignment horizontal="left" vertical="center"/>
    </xf>
    <xf numFmtId="0" fontId="14" fillId="0" borderId="0" xfId="0" applyFont="1" applyBorder="1"/>
    <xf numFmtId="0" fontId="14" fillId="0" borderId="1" xfId="0" applyFont="1" applyBorder="1"/>
    <xf numFmtId="0" fontId="15" fillId="0" borderId="0" xfId="3" applyFont="1"/>
    <xf numFmtId="0" fontId="16" fillId="0" borderId="0" xfId="0" applyFont="1" applyAlignment="1">
      <alignment horizontal="left"/>
    </xf>
    <xf numFmtId="0" fontId="14" fillId="0" borderId="0" xfId="0" applyFont="1" applyAlignment="1">
      <alignment vertical="center"/>
    </xf>
    <xf numFmtId="0" fontId="14" fillId="0" borderId="0" xfId="0" applyFont="1" applyBorder="1" applyAlignment="1"/>
    <xf numFmtId="0" fontId="14" fillId="0" borderId="0" xfId="0" applyFont="1" applyAlignment="1"/>
    <xf numFmtId="0" fontId="17" fillId="0" borderId="0" xfId="0" applyFont="1"/>
    <xf numFmtId="0" fontId="14" fillId="0" borderId="0" xfId="0" applyFont="1" applyBorder="1" applyAlignment="1">
      <alignment vertical="center"/>
    </xf>
    <xf numFmtId="0" fontId="16" fillId="0" borderId="0" xfId="0" applyFont="1"/>
    <xf numFmtId="0" fontId="14" fillId="0" borderId="0" xfId="0" applyFont="1" applyBorder="1" applyAlignment="1">
      <alignment horizontal="left" vertical="center" wrapText="1"/>
    </xf>
    <xf numFmtId="0" fontId="14" fillId="0" borderId="2" xfId="0" applyFont="1" applyBorder="1" applyAlignment="1">
      <alignment wrapText="1"/>
    </xf>
    <xf numFmtId="4" fontId="14" fillId="0" borderId="2" xfId="0" applyNumberFormat="1" applyFont="1" applyBorder="1" applyAlignment="1">
      <alignment wrapText="1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Alignment="1">
      <alignment horizontal="justify" vertical="center"/>
    </xf>
    <xf numFmtId="0" fontId="14" fillId="0" borderId="2" xfId="0" applyFont="1" applyBorder="1" applyAlignment="1">
      <alignment horizontal="left" wrapText="1"/>
    </xf>
    <xf numFmtId="0" fontId="12" fillId="0" borderId="1" xfId="0" applyFont="1" applyBorder="1" applyAlignment="1"/>
    <xf numFmtId="0" fontId="18" fillId="0" borderId="2" xfId="0" applyNumberFormat="1" applyFont="1" applyBorder="1" applyAlignment="1">
      <alignment horizontal="center" vertical="center"/>
    </xf>
    <xf numFmtId="4" fontId="18" fillId="2" borderId="9" xfId="0" applyNumberFormat="1" applyFont="1" applyFill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2" fontId="18" fillId="0" borderId="2" xfId="0" applyNumberFormat="1" applyFont="1" applyBorder="1" applyAlignment="1">
      <alignment horizontal="center" vertical="center"/>
    </xf>
    <xf numFmtId="2" fontId="18" fillId="0" borderId="2" xfId="0" applyNumberFormat="1" applyFont="1" applyBorder="1" applyAlignment="1">
      <alignment horizontal="center" vertical="center" wrapText="1"/>
    </xf>
    <xf numFmtId="2" fontId="18" fillId="0" borderId="7" xfId="0" applyNumberFormat="1" applyFont="1" applyBorder="1" applyAlignment="1">
      <alignment horizontal="center" vertical="center" wrapText="1"/>
    </xf>
    <xf numFmtId="4" fontId="18" fillId="0" borderId="2" xfId="0" applyNumberFormat="1" applyFont="1" applyBorder="1" applyAlignment="1">
      <alignment horizontal="center" vertical="center"/>
    </xf>
    <xf numFmtId="0" fontId="18" fillId="0" borderId="3" xfId="0" applyNumberFormat="1" applyFont="1" applyBorder="1" applyAlignment="1">
      <alignment horizontal="center" vertical="center"/>
    </xf>
    <xf numFmtId="4" fontId="18" fillId="2" borderId="2" xfId="0" applyNumberFormat="1" applyFont="1" applyFill="1" applyBorder="1" applyAlignment="1">
      <alignment horizontal="center" vertical="center"/>
    </xf>
    <xf numFmtId="3" fontId="18" fillId="2" borderId="2" xfId="0" applyNumberFormat="1" applyFont="1" applyFill="1" applyBorder="1" applyAlignment="1">
      <alignment horizontal="center" vertical="center"/>
    </xf>
    <xf numFmtId="1" fontId="18" fillId="0" borderId="2" xfId="0" applyNumberFormat="1" applyFont="1" applyBorder="1" applyAlignment="1">
      <alignment horizontal="center" vertical="center"/>
    </xf>
    <xf numFmtId="4" fontId="18" fillId="0" borderId="2" xfId="0" applyNumberFormat="1" applyFont="1" applyBorder="1"/>
    <xf numFmtId="4" fontId="18" fillId="0" borderId="2" xfId="0" applyNumberFormat="1" applyFont="1" applyFill="1" applyBorder="1" applyAlignment="1">
      <alignment horizontal="center" vertical="center" wrapText="1"/>
    </xf>
    <xf numFmtId="4" fontId="18" fillId="0" borderId="2" xfId="0" applyNumberFormat="1" applyFont="1" applyBorder="1" applyAlignment="1">
      <alignment horizontal="center" vertical="center" wrapText="1"/>
    </xf>
    <xf numFmtId="4" fontId="18" fillId="0" borderId="8" xfId="0" applyNumberFormat="1" applyFont="1" applyBorder="1" applyAlignment="1">
      <alignment horizontal="center" vertical="center" wrapText="1"/>
    </xf>
    <xf numFmtId="2" fontId="18" fillId="0" borderId="2" xfId="0" applyNumberFormat="1" applyFont="1" applyBorder="1"/>
    <xf numFmtId="2" fontId="18" fillId="0" borderId="8" xfId="0" applyNumberFormat="1" applyFont="1" applyBorder="1" applyAlignment="1">
      <alignment horizontal="center" vertical="center" wrapText="1"/>
    </xf>
    <xf numFmtId="0" fontId="18" fillId="0" borderId="2" xfId="0" applyFont="1" applyBorder="1"/>
    <xf numFmtId="0" fontId="19" fillId="0" borderId="0" xfId="0" applyFont="1"/>
    <xf numFmtId="0" fontId="19" fillId="0" borderId="0" xfId="0" applyFont="1" applyBorder="1"/>
    <xf numFmtId="0" fontId="19" fillId="0" borderId="0" xfId="0" applyFont="1" applyBorder="1" applyAlignment="1"/>
    <xf numFmtId="0" fontId="20" fillId="0" borderId="0" xfId="0" applyFont="1"/>
    <xf numFmtId="0" fontId="20" fillId="0" borderId="0" xfId="3" applyFont="1" applyBorder="1"/>
    <xf numFmtId="0" fontId="20" fillId="0" borderId="0" xfId="0" applyFont="1" applyAlignment="1">
      <alignment vertical="center"/>
    </xf>
    <xf numFmtId="0" fontId="20" fillId="0" borderId="0" xfId="0" applyFont="1" applyBorder="1"/>
    <xf numFmtId="0" fontId="20" fillId="0" borderId="0" xfId="0" applyFont="1" applyBorder="1" applyAlignment="1">
      <alignment vertical="center"/>
    </xf>
    <xf numFmtId="1" fontId="20" fillId="0" borderId="0" xfId="0" applyNumberFormat="1" applyFont="1" applyBorder="1"/>
    <xf numFmtId="0" fontId="17" fillId="0" borderId="0" xfId="0" applyFont="1" applyBorder="1"/>
    <xf numFmtId="4" fontId="20" fillId="0" borderId="0" xfId="0" applyNumberFormat="1" applyFont="1" applyBorder="1" applyAlignment="1">
      <alignment vertical="center" wrapText="1"/>
    </xf>
    <xf numFmtId="4" fontId="2" fillId="0" borderId="0" xfId="0" applyNumberFormat="1" applyFont="1" applyBorder="1" applyAlignment="1">
      <alignment vertical="center" wrapText="1"/>
    </xf>
    <xf numFmtId="2" fontId="20" fillId="0" borderId="0" xfId="0" applyNumberFormat="1" applyFont="1" applyBorder="1"/>
    <xf numFmtId="2" fontId="20" fillId="0" borderId="0" xfId="0" applyNumberFormat="1" applyFont="1" applyBorder="1" applyAlignment="1">
      <alignment horizontal="center"/>
    </xf>
    <xf numFmtId="2" fontId="20" fillId="3" borderId="0" xfId="0" applyNumberFormat="1" applyFont="1" applyFill="1" applyBorder="1"/>
    <xf numFmtId="2" fontId="18" fillId="0" borderId="2" xfId="0" applyNumberFormat="1" applyFont="1" applyBorder="1" applyAlignment="1">
      <alignment horizontal="center" vertical="center" wrapText="1"/>
    </xf>
    <xf numFmtId="2" fontId="18" fillId="0" borderId="2" xfId="0" applyNumberFormat="1" applyFont="1" applyBorder="1" applyAlignment="1">
      <alignment horizontal="center" vertical="center"/>
    </xf>
    <xf numFmtId="1" fontId="18" fillId="0" borderId="2" xfId="0" applyNumberFormat="1" applyFont="1" applyBorder="1" applyAlignment="1">
      <alignment horizontal="center" vertical="center"/>
    </xf>
    <xf numFmtId="1" fontId="14" fillId="0" borderId="2" xfId="0" applyNumberFormat="1" applyFont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 wrapText="1"/>
    </xf>
    <xf numFmtId="1" fontId="2" fillId="0" borderId="2" xfId="0" applyNumberFormat="1" applyFont="1" applyFill="1" applyBorder="1" applyAlignment="1">
      <alignment horizontal="center" vertical="center" wrapText="1"/>
    </xf>
    <xf numFmtId="2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7" fillId="0" borderId="8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2" fillId="0" borderId="2" xfId="0" applyFont="1" applyFill="1" applyBorder="1" applyAlignment="1">
      <alignment vertical="center" wrapText="1"/>
    </xf>
    <xf numFmtId="0" fontId="2" fillId="0" borderId="2" xfId="0" applyFont="1" applyBorder="1" applyAlignment="1">
      <alignment horizontal="left" vertical="center" wrapText="1"/>
    </xf>
    <xf numFmtId="3" fontId="2" fillId="0" borderId="8" xfId="0" applyNumberFormat="1" applyFont="1" applyFill="1" applyBorder="1" applyAlignment="1">
      <alignment horizontal="center" vertical="center" wrapText="1"/>
    </xf>
    <xf numFmtId="3" fontId="2" fillId="0" borderId="7" xfId="0" applyNumberFormat="1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/>
    </xf>
    <xf numFmtId="0" fontId="14" fillId="0" borderId="2" xfId="0" applyFont="1" applyBorder="1" applyAlignment="1">
      <alignment horizontal="center" vertical="center"/>
    </xf>
    <xf numFmtId="4" fontId="18" fillId="0" borderId="2" xfId="0" applyNumberFormat="1" applyFont="1" applyBorder="1" applyAlignment="1">
      <alignment horizontal="center" vertical="center"/>
    </xf>
    <xf numFmtId="4" fontId="18" fillId="0" borderId="8" xfId="0" applyNumberFormat="1" applyFont="1" applyBorder="1" applyAlignment="1">
      <alignment horizontal="center" vertical="center" wrapText="1"/>
    </xf>
    <xf numFmtId="4" fontId="18" fillId="0" borderId="7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top"/>
    </xf>
    <xf numFmtId="0" fontId="7" fillId="0" borderId="2" xfId="0" applyFont="1" applyBorder="1" applyAlignment="1">
      <alignment horizontal="left" vertical="center" wrapText="1"/>
    </xf>
    <xf numFmtId="3" fontId="18" fillId="0" borderId="8" xfId="0" applyNumberFormat="1" applyFont="1" applyBorder="1" applyAlignment="1">
      <alignment horizontal="center" vertical="center"/>
    </xf>
    <xf numFmtId="3" fontId="18" fillId="0" borderId="7" xfId="0" applyNumberFormat="1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8" xfId="2" applyFont="1" applyBorder="1" applyAlignment="1">
      <alignment vertical="center" wrapText="1"/>
    </xf>
    <xf numFmtId="0" fontId="2" fillId="0" borderId="3" xfId="2" applyFont="1" applyBorder="1" applyAlignment="1">
      <alignment vertical="center" wrapText="1"/>
    </xf>
    <xf numFmtId="0" fontId="2" fillId="0" borderId="7" xfId="2" applyFont="1" applyBorder="1" applyAlignment="1">
      <alignment vertical="center" wrapText="1"/>
    </xf>
    <xf numFmtId="4" fontId="18" fillId="0" borderId="2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/>
    </xf>
    <xf numFmtId="0" fontId="14" fillId="0" borderId="2" xfId="0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/>
    </xf>
    <xf numFmtId="4" fontId="2" fillId="0" borderId="2" xfId="0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wrapText="1"/>
    </xf>
    <xf numFmtId="0" fontId="6" fillId="0" borderId="0" xfId="0" applyFont="1" applyBorder="1" applyAlignment="1">
      <alignment horizontal="center"/>
    </xf>
    <xf numFmtId="2" fontId="2" fillId="0" borderId="0" xfId="2" applyNumberFormat="1" applyFont="1" applyAlignment="1">
      <alignment wrapText="1"/>
    </xf>
    <xf numFmtId="0" fontId="6" fillId="0" borderId="1" xfId="0" applyFont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3" fontId="18" fillId="0" borderId="2" xfId="0" applyNumberFormat="1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3" fontId="2" fillId="0" borderId="2" xfId="0" applyNumberFormat="1" applyFont="1" applyFill="1" applyBorder="1" applyAlignment="1">
      <alignment horizontal="center" vertical="center" wrapText="1"/>
    </xf>
    <xf numFmtId="0" fontId="2" fillId="0" borderId="2" xfId="2" applyFont="1" applyBorder="1" applyAlignment="1">
      <alignment vertical="center" wrapText="1"/>
    </xf>
    <xf numFmtId="2" fontId="11" fillId="0" borderId="8" xfId="0" applyNumberFormat="1" applyFont="1" applyBorder="1" applyAlignment="1">
      <alignment vertical="center" wrapText="1"/>
    </xf>
    <xf numFmtId="2" fontId="11" fillId="0" borderId="3" xfId="0" applyNumberFormat="1" applyFont="1" applyBorder="1" applyAlignment="1">
      <alignment vertical="center" wrapText="1"/>
    </xf>
    <xf numFmtId="2" fontId="11" fillId="0" borderId="7" xfId="0" applyNumberFormat="1" applyFont="1" applyBorder="1" applyAlignment="1">
      <alignment vertical="center" wrapText="1"/>
    </xf>
    <xf numFmtId="0" fontId="14" fillId="0" borderId="0" xfId="0" applyFont="1" applyAlignment="1">
      <alignment horizontal="left" vertical="center"/>
    </xf>
    <xf numFmtId="0" fontId="14" fillId="0" borderId="9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4" fontId="14" fillId="0" borderId="2" xfId="0" applyNumberFormat="1" applyFont="1" applyBorder="1" applyAlignment="1">
      <alignment horizontal="center" vertical="center"/>
    </xf>
    <xf numFmtId="4" fontId="14" fillId="0" borderId="8" xfId="0" applyNumberFormat="1" applyFont="1" applyBorder="1" applyAlignment="1">
      <alignment horizontal="center" vertical="center" wrapText="1"/>
    </xf>
    <xf numFmtId="4" fontId="14" fillId="0" borderId="7" xfId="0" applyNumberFormat="1" applyFont="1" applyBorder="1" applyAlignment="1">
      <alignment horizontal="center" vertical="center" wrapText="1"/>
    </xf>
    <xf numFmtId="2" fontId="14" fillId="0" borderId="8" xfId="0" applyNumberFormat="1" applyFont="1" applyBorder="1" applyAlignment="1">
      <alignment horizontal="center" vertical="center" wrapText="1"/>
    </xf>
    <xf numFmtId="2" fontId="14" fillId="0" borderId="7" xfId="0" applyNumberFormat="1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/>
    </xf>
    <xf numFmtId="0" fontId="14" fillId="0" borderId="7" xfId="0" applyFont="1" applyBorder="1" applyAlignment="1">
      <alignment horizontal="center"/>
    </xf>
    <xf numFmtId="4" fontId="2" fillId="2" borderId="2" xfId="2" applyNumberFormat="1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4" fontId="18" fillId="2" borderId="2" xfId="0" applyNumberFormat="1" applyFont="1" applyFill="1" applyBorder="1" applyAlignment="1">
      <alignment horizontal="center" vertical="center"/>
    </xf>
    <xf numFmtId="0" fontId="18" fillId="0" borderId="2" xfId="0" applyNumberFormat="1" applyFont="1" applyBorder="1" applyAlignment="1">
      <alignment horizontal="center" vertical="center"/>
    </xf>
    <xf numFmtId="4" fontId="14" fillId="0" borderId="2" xfId="0" applyNumberFormat="1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2" fillId="0" borderId="0" xfId="3" applyFont="1" applyFill="1" applyBorder="1" applyAlignment="1" applyProtection="1">
      <alignment horizontal="left" wrapText="1"/>
    </xf>
    <xf numFmtId="0" fontId="2" fillId="0" borderId="8" xfId="2" applyFont="1" applyBorder="1" applyAlignment="1">
      <alignment horizontal="center" vertical="center" wrapText="1"/>
    </xf>
    <xf numFmtId="0" fontId="2" fillId="0" borderId="3" xfId="2" applyFont="1" applyBorder="1" applyAlignment="1">
      <alignment horizontal="center" vertical="center" wrapText="1"/>
    </xf>
    <xf numFmtId="0" fontId="2" fillId="0" borderId="7" xfId="2" applyFont="1" applyBorder="1" applyAlignment="1">
      <alignment horizontal="center" vertical="center" wrapText="1"/>
    </xf>
    <xf numFmtId="0" fontId="4" fillId="0" borderId="4" xfId="3" applyFont="1" applyBorder="1" applyAlignment="1">
      <alignment horizontal="center" vertical="top" wrapText="1"/>
    </xf>
    <xf numFmtId="0" fontId="7" fillId="0" borderId="1" xfId="3" applyFont="1" applyBorder="1" applyAlignment="1">
      <alignment horizontal="center"/>
    </xf>
    <xf numFmtId="0" fontId="2" fillId="0" borderId="8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2" xfId="2" applyFont="1" applyBorder="1" applyAlignment="1">
      <alignment horizontal="center" vertical="center" wrapText="1"/>
    </xf>
    <xf numFmtId="0" fontId="4" fillId="0" borderId="0" xfId="3" applyFont="1" applyBorder="1" applyAlignment="1">
      <alignment horizontal="center" vertical="top" wrapText="1"/>
    </xf>
    <xf numFmtId="0" fontId="2" fillId="0" borderId="2" xfId="2" applyFont="1" applyBorder="1" applyAlignment="1">
      <alignment horizontal="left" vertical="center" wrapText="1"/>
    </xf>
    <xf numFmtId="0" fontId="2" fillId="0" borderId="8" xfId="2" applyFont="1" applyBorder="1" applyAlignment="1">
      <alignment horizontal="left" vertical="center" wrapText="1"/>
    </xf>
    <xf numFmtId="0" fontId="2" fillId="0" borderId="3" xfId="2" applyFont="1" applyBorder="1" applyAlignment="1">
      <alignment horizontal="left" vertical="center" wrapText="1"/>
    </xf>
    <xf numFmtId="0" fontId="2" fillId="0" borderId="7" xfId="2" applyFont="1" applyBorder="1" applyAlignment="1">
      <alignment horizontal="left" vertical="center" wrapText="1"/>
    </xf>
    <xf numFmtId="0" fontId="4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 vertical="top"/>
    </xf>
    <xf numFmtId="0" fontId="2" fillId="0" borderId="0" xfId="0" applyFont="1" applyFill="1" applyBorder="1" applyAlignment="1">
      <alignment vertical="center" wrapText="1"/>
    </xf>
    <xf numFmtId="0" fontId="2" fillId="0" borderId="8" xfId="0" applyFont="1" applyFill="1" applyBorder="1" applyAlignment="1">
      <alignment vertical="center" wrapText="1"/>
    </xf>
    <xf numFmtId="0" fontId="2" fillId="0" borderId="3" xfId="0" applyFont="1" applyFill="1" applyBorder="1" applyAlignment="1">
      <alignment vertical="center" wrapText="1"/>
    </xf>
    <xf numFmtId="0" fontId="2" fillId="0" borderId="7" xfId="0" applyFont="1" applyFill="1" applyBorder="1" applyAlignment="1">
      <alignment vertical="center" wrapText="1"/>
    </xf>
    <xf numFmtId="0" fontId="2" fillId="0" borderId="0" xfId="0" applyFont="1" applyBorder="1" applyAlignment="1">
      <alignment horizontal="center"/>
    </xf>
    <xf numFmtId="4" fontId="2" fillId="0" borderId="2" xfId="2" applyNumberFormat="1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2" xfId="0" applyFont="1" applyBorder="1" applyAlignment="1">
      <alignment horizontal="left" wrapText="1"/>
    </xf>
    <xf numFmtId="4" fontId="14" fillId="0" borderId="0" xfId="0" applyNumberFormat="1" applyFont="1" applyFill="1" applyBorder="1" applyAlignment="1">
      <alignment wrapText="1"/>
    </xf>
    <xf numFmtId="0" fontId="2" fillId="0" borderId="2" xfId="0" applyFont="1" applyBorder="1" applyAlignment="1">
      <alignment vertical="center" wrapText="1"/>
    </xf>
    <xf numFmtId="4" fontId="2" fillId="0" borderId="8" xfId="0" applyNumberFormat="1" applyFont="1" applyBorder="1" applyAlignment="1">
      <alignment horizontal="center" vertical="center" wrapText="1"/>
    </xf>
    <xf numFmtId="4" fontId="2" fillId="0" borderId="7" xfId="0" applyNumberFormat="1" applyFont="1" applyBorder="1" applyAlignment="1">
      <alignment horizontal="center" vertical="center" wrapText="1"/>
    </xf>
    <xf numFmtId="0" fontId="14" fillId="0" borderId="2" xfId="0" applyNumberFormat="1" applyFont="1" applyBorder="1" applyAlignment="1">
      <alignment horizontal="center" vertical="center"/>
    </xf>
    <xf numFmtId="0" fontId="14" fillId="0" borderId="8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4" fillId="0" borderId="7" xfId="0" applyFont="1" applyBorder="1" applyAlignment="1">
      <alignment horizontal="left" vertical="center" wrapText="1"/>
    </xf>
    <xf numFmtId="4" fontId="14" fillId="0" borderId="8" xfId="0" applyNumberFormat="1" applyFont="1" applyBorder="1" applyAlignment="1">
      <alignment horizontal="center" vertical="center"/>
    </xf>
    <xf numFmtId="4" fontId="14" fillId="0" borderId="7" xfId="0" applyNumberFormat="1" applyFont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 wrapText="1"/>
    </xf>
    <xf numFmtId="0" fontId="14" fillId="0" borderId="8" xfId="0" applyFont="1" applyBorder="1" applyAlignment="1">
      <alignment vertical="center" wrapText="1"/>
    </xf>
    <xf numFmtId="0" fontId="14" fillId="0" borderId="3" xfId="0" applyFont="1" applyBorder="1" applyAlignment="1">
      <alignment vertical="center" wrapText="1"/>
    </xf>
    <xf numFmtId="0" fontId="14" fillId="0" borderId="7" xfId="0" applyFont="1" applyBorder="1" applyAlignment="1">
      <alignment vertical="center" wrapText="1"/>
    </xf>
    <xf numFmtId="4" fontId="14" fillId="0" borderId="8" xfId="0" applyNumberFormat="1" applyFont="1" applyBorder="1" applyAlignment="1">
      <alignment vertical="center" wrapText="1"/>
    </xf>
    <xf numFmtId="4" fontId="14" fillId="0" borderId="3" xfId="0" applyNumberFormat="1" applyFont="1" applyBorder="1" applyAlignment="1">
      <alignment vertical="center" wrapText="1"/>
    </xf>
    <xf numFmtId="4" fontId="14" fillId="0" borderId="7" xfId="0" applyNumberFormat="1" applyFont="1" applyBorder="1" applyAlignment="1">
      <alignment vertical="center" wrapText="1"/>
    </xf>
    <xf numFmtId="4" fontId="14" fillId="0" borderId="8" xfId="0" applyNumberFormat="1" applyFont="1" applyBorder="1" applyAlignment="1">
      <alignment wrapText="1"/>
    </xf>
    <xf numFmtId="4" fontId="14" fillId="0" borderId="3" xfId="0" applyNumberFormat="1" applyFont="1" applyBorder="1" applyAlignment="1">
      <alignment wrapText="1"/>
    </xf>
    <xf numFmtId="4" fontId="14" fillId="0" borderId="7" xfId="0" applyNumberFormat="1" applyFont="1" applyBorder="1" applyAlignment="1">
      <alignment wrapText="1"/>
    </xf>
    <xf numFmtId="0" fontId="2" fillId="0" borderId="4" xfId="0" applyFont="1" applyBorder="1" applyAlignment="1">
      <alignment horizontal="center" vertical="top" wrapText="1"/>
    </xf>
    <xf numFmtId="49" fontId="2" fillId="0" borderId="1" xfId="0" applyNumberFormat="1" applyFont="1" applyBorder="1" applyAlignment="1">
      <alignment horizontal="center"/>
    </xf>
    <xf numFmtId="0" fontId="9" fillId="0" borderId="0" xfId="0" applyFont="1" applyAlignment="1">
      <alignment horizontal="center" vertical="top"/>
    </xf>
    <xf numFmtId="0" fontId="10" fillId="0" borderId="0" xfId="0" applyFont="1" applyAlignment="1">
      <alignment horizontal="center" vertical="top"/>
    </xf>
    <xf numFmtId="49" fontId="7" fillId="0" borderId="1" xfId="3" applyNumberFormat="1" applyFont="1" applyBorder="1" applyAlignment="1">
      <alignment horizontal="center" vertical="center"/>
    </xf>
    <xf numFmtId="0" fontId="7" fillId="0" borderId="1" xfId="0" quotePrefix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49" fontId="7" fillId="0" borderId="1" xfId="0" applyNumberFormat="1" applyFont="1" applyBorder="1" applyAlignment="1">
      <alignment horizontal="center"/>
    </xf>
    <xf numFmtId="0" fontId="7" fillId="0" borderId="4" xfId="0" applyFont="1" applyBorder="1" applyAlignment="1">
      <alignment horizontal="center" vertical="top" wrapText="1"/>
    </xf>
    <xf numFmtId="0" fontId="7" fillId="0" borderId="0" xfId="3" applyFont="1" applyBorder="1" applyAlignment="1">
      <alignment horizontal="center"/>
    </xf>
    <xf numFmtId="4" fontId="18" fillId="2" borderId="2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14" fillId="0" borderId="0" xfId="0" applyFont="1" applyBorder="1" applyAlignment="1">
      <alignment horizontal="left" vertical="center"/>
    </xf>
    <xf numFmtId="4" fontId="2" fillId="0" borderId="2" xfId="0" applyNumberFormat="1" applyFont="1" applyBorder="1" applyAlignment="1">
      <alignment horizontal="center" vertical="center" wrapText="1"/>
    </xf>
    <xf numFmtId="1" fontId="2" fillId="0" borderId="2" xfId="0" applyNumberFormat="1" applyFont="1" applyBorder="1" applyAlignment="1">
      <alignment horizontal="center" vertical="center" wrapText="1"/>
    </xf>
    <xf numFmtId="3" fontId="2" fillId="2" borderId="8" xfId="0" applyNumberFormat="1" applyFont="1" applyFill="1" applyBorder="1" applyAlignment="1">
      <alignment horizontal="center" vertical="center" wrapText="1"/>
    </xf>
    <xf numFmtId="3" fontId="2" fillId="2" borderId="7" xfId="0" applyNumberFormat="1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3" fontId="18" fillId="2" borderId="2" xfId="0" applyNumberFormat="1" applyFont="1" applyFill="1" applyBorder="1" applyAlignment="1">
      <alignment horizontal="center" vertical="center"/>
    </xf>
  </cellXfs>
  <cellStyles count="4">
    <cellStyle name="Звичайний" xfId="0" builtinId="0"/>
    <cellStyle name="Обычный_Лист1" xfId="1"/>
    <cellStyle name="Обычный_Паспорт_Звіт 2012 остання сесія 2" xfId="2"/>
    <cellStyle name="Обычный_Шаблон паспорта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158"/>
  <sheetViews>
    <sheetView tabSelected="1" view="pageBreakPreview" zoomScale="85" zoomScaleNormal="100" zoomScaleSheetLayoutView="85" workbookViewId="0">
      <selection activeCell="W10" sqref="W10"/>
    </sheetView>
  </sheetViews>
  <sheetFormatPr defaultRowHeight="15" x14ac:dyDescent="0.25"/>
  <cols>
    <col min="1" max="1" width="4.85546875" style="4" customWidth="1"/>
    <col min="2" max="2" width="14.42578125" style="4" customWidth="1"/>
    <col min="3" max="3" width="10.5703125" style="4" customWidth="1"/>
    <col min="4" max="4" width="8.5703125" style="4" customWidth="1"/>
    <col min="5" max="5" width="7.85546875" style="4" customWidth="1"/>
    <col min="6" max="8" width="7.140625" style="4" hidden="1" customWidth="1"/>
    <col min="9" max="9" width="13.28515625" style="4" customWidth="1"/>
    <col min="10" max="10" width="12.7109375" style="4" hidden="1" customWidth="1"/>
    <col min="11" max="11" width="13.28515625" style="4" customWidth="1"/>
    <col min="12" max="12" width="12.85546875" style="4" customWidth="1"/>
    <col min="13" max="14" width="12.7109375" style="4" hidden="1" customWidth="1"/>
    <col min="15" max="15" width="5.85546875" style="4" customWidth="1"/>
    <col min="16" max="16" width="8.28515625" style="4" customWidth="1"/>
    <col min="17" max="17" width="7.140625" style="4" customWidth="1"/>
    <col min="18" max="18" width="6.28515625" style="4" customWidth="1"/>
    <col min="19" max="20" width="6.42578125" style="4" customWidth="1"/>
    <col min="21" max="23" width="13.7109375" style="4" customWidth="1"/>
    <col min="24" max="24" width="11.28515625" style="4" customWidth="1"/>
    <col min="25" max="25" width="14.140625" style="4" customWidth="1"/>
    <col min="26" max="26" width="13.5703125" style="4" customWidth="1"/>
    <col min="27" max="27" width="11.42578125" style="126" customWidth="1"/>
    <col min="28" max="28" width="10" style="127" customWidth="1"/>
    <col min="29" max="31" width="9.140625" style="127"/>
    <col min="32" max="36" width="9.140625" style="7"/>
    <col min="37" max="16384" width="9.140625" style="4"/>
  </cols>
  <sheetData>
    <row r="1" spans="1:29" x14ac:dyDescent="0.25">
      <c r="S1" s="1" t="s">
        <v>6</v>
      </c>
    </row>
    <row r="2" spans="1:29" x14ac:dyDescent="0.25">
      <c r="S2" s="1" t="s">
        <v>3</v>
      </c>
    </row>
    <row r="3" spans="1:29" x14ac:dyDescent="0.25">
      <c r="S3" s="1" t="s">
        <v>4</v>
      </c>
    </row>
    <row r="4" spans="1:29" x14ac:dyDescent="0.25">
      <c r="S4" s="2" t="s">
        <v>5</v>
      </c>
    </row>
    <row r="5" spans="1:29" x14ac:dyDescent="0.25">
      <c r="S5" s="2" t="s">
        <v>76</v>
      </c>
    </row>
    <row r="8" spans="1:29" x14ac:dyDescent="0.25">
      <c r="L8" s="14"/>
      <c r="M8" s="14"/>
      <c r="N8" s="14"/>
      <c r="O8" s="15" t="s">
        <v>28</v>
      </c>
      <c r="Q8" s="14"/>
      <c r="R8" s="14"/>
    </row>
    <row r="9" spans="1:29" ht="15" customHeight="1" x14ac:dyDescent="0.25">
      <c r="K9" s="216" t="s">
        <v>29</v>
      </c>
      <c r="L9" s="216"/>
      <c r="M9" s="216"/>
      <c r="N9" s="216"/>
      <c r="O9" s="216"/>
      <c r="P9" s="216"/>
      <c r="Q9" s="216"/>
      <c r="R9" s="216"/>
      <c r="S9" s="216"/>
    </row>
    <row r="10" spans="1:29" ht="15.75" x14ac:dyDescent="0.25">
      <c r="I10" s="13"/>
      <c r="J10" s="13"/>
      <c r="K10" s="13"/>
      <c r="L10" s="81" t="s">
        <v>109</v>
      </c>
      <c r="M10" s="13"/>
      <c r="N10" s="13"/>
      <c r="O10" s="13"/>
      <c r="P10" s="13"/>
      <c r="Q10" s="13"/>
      <c r="R10" s="13"/>
    </row>
    <row r="11" spans="1:29" ht="15.75" x14ac:dyDescent="0.25">
      <c r="I11" s="13"/>
      <c r="J11" s="13"/>
      <c r="K11" s="13"/>
      <c r="L11" s="13"/>
      <c r="M11" s="13"/>
      <c r="N11" s="13"/>
      <c r="O11" s="13"/>
      <c r="P11" s="13"/>
      <c r="Q11" s="13"/>
    </row>
    <row r="12" spans="1:29" ht="10.5" customHeight="1" x14ac:dyDescent="0.25"/>
    <row r="14" spans="1:29" ht="15.75" x14ac:dyDescent="0.25">
      <c r="A14" s="28" t="s">
        <v>0</v>
      </c>
      <c r="B14" s="222">
        <v>1200000</v>
      </c>
      <c r="C14" s="222"/>
      <c r="I14" s="222" t="s">
        <v>67</v>
      </c>
      <c r="J14" s="222"/>
      <c r="K14" s="222"/>
      <c r="L14" s="222"/>
      <c r="M14" s="222"/>
      <c r="N14" s="222"/>
      <c r="O14" s="222"/>
      <c r="P14" s="222"/>
      <c r="Q14" s="222"/>
      <c r="R14" s="222"/>
      <c r="S14" s="222"/>
      <c r="T14" s="222"/>
      <c r="U14" s="222"/>
      <c r="V14" s="222"/>
      <c r="X14" s="264" t="s">
        <v>68</v>
      </c>
      <c r="Y14" s="264"/>
      <c r="Z14" s="33"/>
    </row>
    <row r="15" spans="1:29" ht="53.25" customHeight="1" x14ac:dyDescent="0.25">
      <c r="A15" s="28"/>
      <c r="B15" s="221" t="s">
        <v>55</v>
      </c>
      <c r="C15" s="221"/>
      <c r="I15" s="67" t="s">
        <v>61</v>
      </c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68"/>
      <c r="V15" s="68"/>
      <c r="X15" s="271" t="s">
        <v>56</v>
      </c>
      <c r="Y15" s="271"/>
      <c r="Z15" s="34"/>
      <c r="AC15" s="128"/>
    </row>
    <row r="16" spans="1:29" x14ac:dyDescent="0.25">
      <c r="A16" s="28"/>
      <c r="B16" s="6"/>
    </row>
    <row r="17" spans="1:36" ht="15.75" x14ac:dyDescent="0.25">
      <c r="A17" s="28" t="s">
        <v>1</v>
      </c>
      <c r="B17" s="272">
        <v>1210000</v>
      </c>
      <c r="C17" s="272"/>
      <c r="I17" s="222" t="s">
        <v>67</v>
      </c>
      <c r="J17" s="222"/>
      <c r="K17" s="222"/>
      <c r="L17" s="222"/>
      <c r="M17" s="222"/>
      <c r="N17" s="222"/>
      <c r="O17" s="222"/>
      <c r="P17" s="222"/>
      <c r="Q17" s="222"/>
      <c r="R17" s="222"/>
      <c r="S17" s="222"/>
      <c r="T17" s="222"/>
      <c r="U17" s="222"/>
      <c r="V17" s="222"/>
      <c r="X17" s="270" t="s">
        <v>68</v>
      </c>
      <c r="Y17" s="270"/>
    </row>
    <row r="18" spans="1:36" ht="51" customHeight="1" x14ac:dyDescent="0.25">
      <c r="A18" s="28"/>
      <c r="B18" s="221" t="s">
        <v>55</v>
      </c>
      <c r="C18" s="221"/>
      <c r="I18" s="265" t="s">
        <v>63</v>
      </c>
      <c r="J18" s="266"/>
      <c r="K18" s="266"/>
      <c r="L18" s="266"/>
      <c r="M18" s="266"/>
      <c r="N18" s="266"/>
      <c r="O18" s="266"/>
      <c r="P18" s="266"/>
      <c r="Q18" s="266"/>
      <c r="R18" s="266"/>
      <c r="S18" s="266"/>
      <c r="T18" s="266"/>
      <c r="U18" s="266"/>
      <c r="V18" s="266"/>
      <c r="X18" s="263" t="s">
        <v>56</v>
      </c>
      <c r="Y18" s="263"/>
    </row>
    <row r="19" spans="1:36" x14ac:dyDescent="0.25">
      <c r="A19" s="28"/>
      <c r="B19" s="6"/>
    </row>
    <row r="20" spans="1:36" ht="15.75" x14ac:dyDescent="0.25">
      <c r="A20" s="28" t="s">
        <v>2</v>
      </c>
      <c r="B20" s="272">
        <v>1216011</v>
      </c>
      <c r="C20" s="272"/>
      <c r="E20" s="269">
        <v>6011</v>
      </c>
      <c r="F20" s="269"/>
      <c r="G20" s="269"/>
      <c r="H20" s="269"/>
      <c r="I20" s="269"/>
      <c r="J20" s="31"/>
      <c r="L20" s="267" t="s">
        <v>30</v>
      </c>
      <c r="M20" s="267"/>
      <c r="N20" s="267"/>
      <c r="O20" s="267"/>
      <c r="Q20" s="107" t="s">
        <v>31</v>
      </c>
      <c r="R20" s="31"/>
      <c r="S20" s="31"/>
      <c r="T20" s="107"/>
      <c r="U20" s="5"/>
      <c r="V20" s="5"/>
      <c r="X20" s="268" t="s">
        <v>110</v>
      </c>
      <c r="Y20" s="269"/>
      <c r="Z20" s="35"/>
    </row>
    <row r="21" spans="1:36" ht="66" customHeight="1" x14ac:dyDescent="0.25">
      <c r="A21" s="28"/>
      <c r="B21" s="221" t="s">
        <v>55</v>
      </c>
      <c r="C21" s="221"/>
      <c r="E21" s="227" t="s">
        <v>58</v>
      </c>
      <c r="F21" s="227"/>
      <c r="G21" s="227"/>
      <c r="H21" s="227"/>
      <c r="I21" s="227"/>
      <c r="J21" s="32"/>
      <c r="L21" s="227" t="s">
        <v>59</v>
      </c>
      <c r="M21" s="227"/>
      <c r="N21" s="227"/>
      <c r="O21" s="227"/>
      <c r="Q21" s="221" t="s">
        <v>62</v>
      </c>
      <c r="R21" s="221"/>
      <c r="S21" s="221"/>
      <c r="T21" s="221"/>
      <c r="U21" s="221"/>
      <c r="V21" s="221"/>
      <c r="X21" s="263" t="s">
        <v>57</v>
      </c>
      <c r="Y21" s="263"/>
      <c r="Z21" s="34"/>
    </row>
    <row r="22" spans="1:36" x14ac:dyDescent="0.25">
      <c r="A22" s="28"/>
    </row>
    <row r="23" spans="1:36" s="23" customFormat="1" ht="15.75" x14ac:dyDescent="0.25">
      <c r="A23" s="36" t="s">
        <v>32</v>
      </c>
      <c r="B23" s="217" t="s">
        <v>33</v>
      </c>
      <c r="C23" s="217"/>
      <c r="D23" s="217"/>
      <c r="E23" s="217"/>
      <c r="F23" s="217"/>
      <c r="G23" s="217"/>
      <c r="H23" s="217"/>
      <c r="I23" s="217"/>
      <c r="J23" s="217"/>
      <c r="K23" s="217"/>
      <c r="L23" s="217"/>
      <c r="M23" s="217"/>
      <c r="N23" s="217"/>
      <c r="O23" s="217"/>
      <c r="P23" s="217"/>
      <c r="Q23" s="217"/>
      <c r="R23" s="18"/>
      <c r="S23" s="18"/>
      <c r="T23" s="18"/>
      <c r="U23" s="18"/>
      <c r="AA23" s="129"/>
      <c r="AB23" s="132"/>
      <c r="AC23" s="132"/>
      <c r="AD23" s="132"/>
      <c r="AE23" s="132"/>
      <c r="AF23" s="91"/>
      <c r="AG23" s="91"/>
      <c r="AH23" s="91"/>
      <c r="AI23" s="91"/>
      <c r="AJ23" s="91"/>
    </row>
    <row r="24" spans="1:36" s="23" customFormat="1" ht="15.75" x14ac:dyDescent="0.25"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AA24" s="129"/>
      <c r="AB24" s="132"/>
      <c r="AC24" s="132"/>
      <c r="AD24" s="132"/>
      <c r="AE24" s="132"/>
      <c r="AF24" s="91"/>
      <c r="AG24" s="91"/>
      <c r="AH24" s="91"/>
      <c r="AI24" s="91"/>
      <c r="AJ24" s="91"/>
    </row>
    <row r="25" spans="1:36" s="23" customFormat="1" ht="18.75" customHeight="1" x14ac:dyDescent="0.25">
      <c r="B25" s="19" t="s">
        <v>14</v>
      </c>
      <c r="C25" s="218" t="s">
        <v>34</v>
      </c>
      <c r="D25" s="219"/>
      <c r="E25" s="219"/>
      <c r="F25" s="219"/>
      <c r="G25" s="219"/>
      <c r="H25" s="219"/>
      <c r="I25" s="219"/>
      <c r="J25" s="219"/>
      <c r="K25" s="219"/>
      <c r="L25" s="219"/>
      <c r="M25" s="219"/>
      <c r="N25" s="219"/>
      <c r="O25" s="219"/>
      <c r="P25" s="219"/>
      <c r="Q25" s="219"/>
      <c r="R25" s="219"/>
      <c r="S25" s="219"/>
      <c r="T25" s="219"/>
      <c r="U25" s="219"/>
      <c r="V25" s="219"/>
      <c r="W25" s="220"/>
      <c r="AA25" s="129"/>
      <c r="AB25" s="132"/>
      <c r="AC25" s="132"/>
      <c r="AD25" s="132"/>
      <c r="AE25" s="132"/>
      <c r="AF25" s="91"/>
      <c r="AG25" s="91"/>
      <c r="AH25" s="91"/>
      <c r="AI25" s="91"/>
      <c r="AJ25" s="91"/>
    </row>
    <row r="26" spans="1:36" s="23" customFormat="1" ht="18.75" customHeight="1" x14ac:dyDescent="0.25">
      <c r="B26" s="19">
        <v>1</v>
      </c>
      <c r="C26" s="189" t="s">
        <v>40</v>
      </c>
      <c r="D26" s="189"/>
      <c r="E26" s="189"/>
      <c r="F26" s="189"/>
      <c r="G26" s="189"/>
      <c r="H26" s="189"/>
      <c r="I26" s="189"/>
      <c r="J26" s="189"/>
      <c r="K26" s="189"/>
      <c r="L26" s="189"/>
      <c r="M26" s="189"/>
      <c r="N26" s="189"/>
      <c r="O26" s="189"/>
      <c r="P26" s="189"/>
      <c r="Q26" s="189"/>
      <c r="R26" s="189"/>
      <c r="S26" s="189"/>
      <c r="T26" s="189"/>
      <c r="U26" s="189"/>
      <c r="V26" s="189"/>
      <c r="W26" s="189"/>
      <c r="X26" s="24"/>
      <c r="AA26" s="129"/>
      <c r="AB26" s="132"/>
      <c r="AC26" s="132"/>
      <c r="AD26" s="132"/>
      <c r="AE26" s="132"/>
      <c r="AF26" s="91"/>
      <c r="AG26" s="91"/>
      <c r="AH26" s="91"/>
      <c r="AI26" s="91"/>
      <c r="AJ26" s="91"/>
    </row>
    <row r="27" spans="1:36" s="23" customFormat="1" ht="15.75" x14ac:dyDescent="0.25">
      <c r="AA27" s="129"/>
      <c r="AB27" s="132"/>
      <c r="AC27" s="132"/>
      <c r="AD27" s="132"/>
      <c r="AE27" s="132"/>
      <c r="AF27" s="91"/>
      <c r="AG27" s="91"/>
      <c r="AH27" s="91"/>
      <c r="AI27" s="91"/>
      <c r="AJ27" s="91"/>
    </row>
    <row r="28" spans="1:36" s="23" customFormat="1" ht="18" customHeight="1" x14ac:dyDescent="0.25">
      <c r="A28" s="20" t="s">
        <v>35</v>
      </c>
      <c r="B28" s="21" t="s">
        <v>36</v>
      </c>
      <c r="C28" s="21"/>
      <c r="D28" s="21"/>
      <c r="E28" s="25" t="s">
        <v>41</v>
      </c>
      <c r="F28" s="25"/>
      <c r="G28" s="25"/>
      <c r="H28" s="25"/>
      <c r="I28" s="91"/>
      <c r="J28" s="91"/>
      <c r="K28" s="91"/>
      <c r="L28" s="91"/>
      <c r="M28" s="91"/>
      <c r="N28" s="91"/>
      <c r="O28" s="91"/>
      <c r="P28" s="91"/>
      <c r="Q28" s="91"/>
      <c r="R28" s="91"/>
      <c r="S28" s="91"/>
      <c r="T28" s="91"/>
      <c r="U28" s="91"/>
      <c r="AA28" s="129"/>
      <c r="AB28" s="132"/>
      <c r="AC28" s="132"/>
      <c r="AD28" s="132"/>
      <c r="AE28" s="132"/>
      <c r="AF28" s="91"/>
      <c r="AG28" s="91"/>
      <c r="AH28" s="91"/>
      <c r="AI28" s="91"/>
      <c r="AJ28" s="91"/>
    </row>
    <row r="29" spans="1:36" s="23" customFormat="1" ht="18" customHeight="1" x14ac:dyDescent="0.25">
      <c r="A29" s="20"/>
      <c r="B29" s="21"/>
      <c r="C29" s="21"/>
      <c r="D29" s="21"/>
      <c r="E29" s="8" t="s">
        <v>42</v>
      </c>
      <c r="F29" s="25"/>
      <c r="G29" s="25"/>
      <c r="H29" s="25"/>
      <c r="I29" s="91"/>
      <c r="J29" s="91"/>
      <c r="K29" s="91"/>
      <c r="L29" s="91"/>
      <c r="M29" s="91"/>
      <c r="N29" s="91"/>
      <c r="O29" s="91"/>
      <c r="P29" s="91"/>
      <c r="Q29" s="91"/>
      <c r="R29" s="91"/>
      <c r="S29" s="91"/>
      <c r="T29" s="91"/>
      <c r="U29" s="91"/>
      <c r="AA29" s="129"/>
      <c r="AB29" s="130"/>
      <c r="AC29" s="132"/>
      <c r="AD29" s="132"/>
      <c r="AE29" s="132"/>
      <c r="AF29" s="91"/>
      <c r="AG29" s="91"/>
      <c r="AH29" s="91"/>
      <c r="AI29" s="91"/>
      <c r="AJ29" s="91"/>
    </row>
    <row r="30" spans="1:36" s="23" customFormat="1" ht="18" customHeight="1" x14ac:dyDescent="0.25">
      <c r="A30" s="20"/>
      <c r="B30" s="21"/>
      <c r="C30" s="21"/>
      <c r="D30" s="21"/>
      <c r="E30" s="26" t="s">
        <v>43</v>
      </c>
      <c r="F30" s="30"/>
      <c r="G30" s="30"/>
      <c r="H30" s="30"/>
      <c r="I30" s="92"/>
      <c r="J30" s="92"/>
      <c r="K30" s="92"/>
      <c r="L30" s="92"/>
      <c r="M30" s="92"/>
      <c r="N30" s="92"/>
      <c r="O30" s="92"/>
      <c r="P30" s="92"/>
      <c r="Q30" s="92"/>
      <c r="R30" s="92"/>
      <c r="S30" s="92"/>
      <c r="T30" s="92"/>
      <c r="U30" s="92"/>
      <c r="AA30" s="129"/>
      <c r="AB30" s="130"/>
      <c r="AC30" s="132"/>
      <c r="AD30" s="132"/>
      <c r="AE30" s="132"/>
      <c r="AF30" s="91"/>
      <c r="AG30" s="91"/>
      <c r="AH30" s="91"/>
      <c r="AI30" s="91"/>
      <c r="AJ30" s="91"/>
    </row>
    <row r="31" spans="1:36" s="23" customFormat="1" ht="10.5" customHeight="1" x14ac:dyDescent="0.25">
      <c r="AA31" s="129"/>
      <c r="AB31" s="132"/>
      <c r="AC31" s="132"/>
      <c r="AD31" s="132"/>
      <c r="AE31" s="132"/>
      <c r="AF31" s="91"/>
      <c r="AG31" s="91"/>
      <c r="AH31" s="91"/>
      <c r="AI31" s="91"/>
      <c r="AJ31" s="91"/>
    </row>
    <row r="32" spans="1:36" s="23" customFormat="1" ht="15.75" x14ac:dyDescent="0.25">
      <c r="A32" s="20" t="s">
        <v>12</v>
      </c>
      <c r="B32" s="3" t="s">
        <v>37</v>
      </c>
      <c r="C32" s="9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94"/>
      <c r="T32" s="94"/>
      <c r="U32" s="94"/>
      <c r="AA32" s="129"/>
      <c r="AB32" s="132"/>
      <c r="AC32" s="132"/>
      <c r="AD32" s="132"/>
      <c r="AE32" s="132"/>
      <c r="AF32" s="91"/>
      <c r="AG32" s="91"/>
      <c r="AH32" s="91"/>
      <c r="AI32" s="91"/>
      <c r="AJ32" s="91"/>
    </row>
    <row r="33" spans="1:36" s="23" customFormat="1" ht="7.5" customHeight="1" x14ac:dyDescent="0.25">
      <c r="A33" s="94"/>
      <c r="B33" s="94"/>
      <c r="C33" s="94"/>
      <c r="D33" s="94"/>
      <c r="E33" s="94"/>
      <c r="F33" s="94"/>
      <c r="G33" s="94"/>
      <c r="H33" s="94"/>
      <c r="I33" s="94"/>
      <c r="J33" s="94"/>
      <c r="K33" s="94"/>
      <c r="L33" s="94"/>
      <c r="M33" s="94"/>
      <c r="N33" s="94"/>
      <c r="O33" s="94"/>
      <c r="P33" s="94"/>
      <c r="Q33" s="94"/>
      <c r="R33" s="94"/>
      <c r="S33" s="94"/>
      <c r="T33" s="94"/>
      <c r="U33" s="94"/>
      <c r="V33" s="91"/>
      <c r="AA33" s="129"/>
      <c r="AB33" s="132"/>
      <c r="AC33" s="132"/>
      <c r="AD33" s="132"/>
      <c r="AE33" s="132"/>
      <c r="AF33" s="91"/>
      <c r="AG33" s="91"/>
      <c r="AH33" s="91"/>
      <c r="AI33" s="91"/>
      <c r="AJ33" s="91"/>
    </row>
    <row r="34" spans="1:36" s="23" customFormat="1" ht="18.75" customHeight="1" x14ac:dyDescent="0.25">
      <c r="A34" s="22"/>
      <c r="B34" s="19" t="s">
        <v>14</v>
      </c>
      <c r="C34" s="226" t="s">
        <v>38</v>
      </c>
      <c r="D34" s="226"/>
      <c r="E34" s="226"/>
      <c r="F34" s="226"/>
      <c r="G34" s="226"/>
      <c r="H34" s="226"/>
      <c r="I34" s="226"/>
      <c r="J34" s="226"/>
      <c r="K34" s="226"/>
      <c r="L34" s="226"/>
      <c r="M34" s="226"/>
      <c r="N34" s="226"/>
      <c r="O34" s="226"/>
      <c r="P34" s="226"/>
      <c r="Q34" s="226"/>
      <c r="R34" s="226"/>
      <c r="S34" s="226"/>
      <c r="T34" s="226"/>
      <c r="U34" s="226"/>
      <c r="V34" s="226"/>
      <c r="W34" s="226"/>
      <c r="AA34" s="129"/>
      <c r="AB34" s="132"/>
      <c r="AC34" s="132"/>
      <c r="AD34" s="132"/>
      <c r="AE34" s="132"/>
      <c r="AF34" s="91"/>
      <c r="AG34" s="91"/>
      <c r="AH34" s="91"/>
      <c r="AI34" s="91"/>
      <c r="AJ34" s="91"/>
    </row>
    <row r="35" spans="1:36" s="95" customFormat="1" ht="18.75" customHeight="1" x14ac:dyDescent="0.25">
      <c r="A35" s="22"/>
      <c r="B35" s="19">
        <v>1</v>
      </c>
      <c r="C35" s="228" t="s">
        <v>89</v>
      </c>
      <c r="D35" s="228"/>
      <c r="E35" s="228"/>
      <c r="F35" s="228"/>
      <c r="G35" s="228"/>
      <c r="H35" s="228"/>
      <c r="I35" s="228"/>
      <c r="J35" s="228"/>
      <c r="K35" s="228"/>
      <c r="L35" s="228"/>
      <c r="M35" s="228"/>
      <c r="N35" s="228"/>
      <c r="O35" s="228"/>
      <c r="P35" s="228"/>
      <c r="Q35" s="228"/>
      <c r="R35" s="228"/>
      <c r="S35" s="228"/>
      <c r="T35" s="228"/>
      <c r="U35" s="228"/>
      <c r="V35" s="228"/>
      <c r="W35" s="228"/>
      <c r="AA35" s="131"/>
      <c r="AB35" s="133"/>
      <c r="AC35" s="133"/>
      <c r="AD35" s="133"/>
      <c r="AE35" s="133"/>
      <c r="AF35" s="99"/>
      <c r="AG35" s="99"/>
      <c r="AH35" s="99"/>
      <c r="AI35" s="99"/>
      <c r="AJ35" s="99"/>
    </row>
    <row r="36" spans="1:36" s="95" customFormat="1" ht="18.75" customHeight="1" x14ac:dyDescent="0.25">
      <c r="A36" s="22"/>
      <c r="B36" s="19">
        <v>2</v>
      </c>
      <c r="C36" s="223" t="s">
        <v>114</v>
      </c>
      <c r="D36" s="224"/>
      <c r="E36" s="224"/>
      <c r="F36" s="224"/>
      <c r="G36" s="224"/>
      <c r="H36" s="224"/>
      <c r="I36" s="224"/>
      <c r="J36" s="224"/>
      <c r="K36" s="224"/>
      <c r="L36" s="224"/>
      <c r="M36" s="224"/>
      <c r="N36" s="224"/>
      <c r="O36" s="224"/>
      <c r="P36" s="224"/>
      <c r="Q36" s="224"/>
      <c r="R36" s="224"/>
      <c r="S36" s="224"/>
      <c r="T36" s="224"/>
      <c r="U36" s="224"/>
      <c r="V36" s="224"/>
      <c r="W36" s="225"/>
      <c r="AA36" s="131"/>
      <c r="AB36" s="133"/>
      <c r="AC36" s="133"/>
      <c r="AD36" s="133"/>
      <c r="AE36" s="133"/>
      <c r="AF36" s="99"/>
      <c r="AG36" s="99"/>
      <c r="AH36" s="99"/>
      <c r="AI36" s="99"/>
      <c r="AJ36" s="99"/>
    </row>
    <row r="37" spans="1:36" s="95" customFormat="1" ht="18.75" customHeight="1" x14ac:dyDescent="0.25">
      <c r="A37" s="22"/>
      <c r="B37" s="19">
        <v>3</v>
      </c>
      <c r="C37" s="228" t="s">
        <v>111</v>
      </c>
      <c r="D37" s="228"/>
      <c r="E37" s="228"/>
      <c r="F37" s="228"/>
      <c r="G37" s="228"/>
      <c r="H37" s="228"/>
      <c r="I37" s="228"/>
      <c r="J37" s="228"/>
      <c r="K37" s="228"/>
      <c r="L37" s="228"/>
      <c r="M37" s="228"/>
      <c r="N37" s="228"/>
      <c r="O37" s="228"/>
      <c r="P37" s="228"/>
      <c r="Q37" s="228"/>
      <c r="R37" s="228"/>
      <c r="S37" s="228"/>
      <c r="T37" s="228"/>
      <c r="U37" s="228"/>
      <c r="V37" s="228"/>
      <c r="W37" s="228"/>
      <c r="AA37" s="131"/>
      <c r="AB37" s="133"/>
      <c r="AC37" s="133"/>
      <c r="AD37" s="133"/>
      <c r="AE37" s="133"/>
      <c r="AF37" s="99"/>
      <c r="AG37" s="99"/>
      <c r="AH37" s="99"/>
      <c r="AI37" s="99"/>
      <c r="AJ37" s="99"/>
    </row>
    <row r="38" spans="1:36" s="95" customFormat="1" ht="18.75" customHeight="1" x14ac:dyDescent="0.25">
      <c r="A38" s="22"/>
      <c r="B38" s="19">
        <v>4</v>
      </c>
      <c r="C38" s="228" t="s">
        <v>112</v>
      </c>
      <c r="D38" s="228"/>
      <c r="E38" s="228"/>
      <c r="F38" s="228"/>
      <c r="G38" s="228"/>
      <c r="H38" s="228"/>
      <c r="I38" s="228"/>
      <c r="J38" s="228"/>
      <c r="K38" s="228"/>
      <c r="L38" s="228"/>
      <c r="M38" s="228"/>
      <c r="N38" s="228"/>
      <c r="O38" s="228"/>
      <c r="P38" s="228"/>
      <c r="Q38" s="228"/>
      <c r="R38" s="228"/>
      <c r="S38" s="228"/>
      <c r="T38" s="228"/>
      <c r="U38" s="228"/>
      <c r="V38" s="228"/>
      <c r="W38" s="228"/>
      <c r="AA38" s="131"/>
      <c r="AB38" s="133"/>
      <c r="AC38" s="133"/>
      <c r="AD38" s="133"/>
      <c r="AE38" s="133"/>
      <c r="AF38" s="99"/>
      <c r="AG38" s="99"/>
      <c r="AH38" s="99"/>
      <c r="AI38" s="99"/>
      <c r="AJ38" s="99"/>
    </row>
    <row r="39" spans="1:36" s="23" customFormat="1" ht="10.5" customHeight="1" x14ac:dyDescent="0.25">
      <c r="V39" s="96"/>
      <c r="AA39" s="129"/>
      <c r="AB39" s="132"/>
      <c r="AC39" s="132"/>
      <c r="AD39" s="132"/>
      <c r="AE39" s="132"/>
      <c r="AF39" s="91"/>
      <c r="AG39" s="91"/>
      <c r="AH39" s="91"/>
      <c r="AI39" s="91"/>
      <c r="AJ39" s="91"/>
    </row>
    <row r="40" spans="1:36" s="23" customFormat="1" ht="15.75" x14ac:dyDescent="0.25">
      <c r="A40" s="36" t="s">
        <v>15</v>
      </c>
      <c r="B40" s="23" t="s">
        <v>39</v>
      </c>
      <c r="V40" s="96"/>
      <c r="Y40" s="97"/>
      <c r="AA40" s="129"/>
      <c r="AB40" s="132"/>
      <c r="AC40" s="132"/>
      <c r="AD40" s="132"/>
      <c r="AE40" s="132"/>
      <c r="AF40" s="91"/>
      <c r="AG40" s="91"/>
      <c r="AH40" s="91"/>
      <c r="AI40" s="91"/>
      <c r="AJ40" s="91"/>
    </row>
    <row r="41" spans="1:36" s="23" customFormat="1" ht="15.75" x14ac:dyDescent="0.25">
      <c r="A41" s="23" t="s">
        <v>69</v>
      </c>
      <c r="U41" s="98"/>
      <c r="V41" s="98"/>
      <c r="AA41" s="129"/>
      <c r="AB41" s="132"/>
      <c r="AC41" s="132"/>
      <c r="AD41" s="132"/>
      <c r="AE41" s="132"/>
      <c r="AF41" s="91"/>
      <c r="AG41" s="91"/>
      <c r="AH41" s="91"/>
      <c r="AI41" s="91"/>
      <c r="AJ41" s="91"/>
    </row>
    <row r="42" spans="1:36" s="23" customFormat="1" ht="9.75" customHeight="1" x14ac:dyDescent="0.25">
      <c r="B42" s="3"/>
      <c r="W42" s="23" t="s">
        <v>45</v>
      </c>
      <c r="AA42" s="129"/>
      <c r="AB42" s="132"/>
      <c r="AC42" s="132"/>
      <c r="AD42" s="132"/>
      <c r="AE42" s="132"/>
      <c r="AF42" s="91"/>
      <c r="AG42" s="91"/>
      <c r="AH42" s="91"/>
      <c r="AI42" s="91"/>
      <c r="AJ42" s="91"/>
    </row>
    <row r="43" spans="1:36" s="23" customFormat="1" ht="31.5" customHeight="1" x14ac:dyDescent="0.25">
      <c r="A43" s="194" t="s">
        <v>14</v>
      </c>
      <c r="B43" s="196" t="s">
        <v>78</v>
      </c>
      <c r="C43" s="197"/>
      <c r="D43" s="197"/>
      <c r="E43" s="198"/>
      <c r="F43" s="43"/>
      <c r="G43" s="43"/>
      <c r="H43" s="43"/>
      <c r="I43" s="175" t="s">
        <v>10</v>
      </c>
      <c r="J43" s="175"/>
      <c r="K43" s="175"/>
      <c r="L43" s="175"/>
      <c r="M43" s="44"/>
      <c r="N43" s="44"/>
      <c r="O43" s="186" t="s">
        <v>46</v>
      </c>
      <c r="P43" s="215"/>
      <c r="Q43" s="215"/>
      <c r="R43" s="215"/>
      <c r="S43" s="215"/>
      <c r="T43" s="187"/>
      <c r="U43" s="186" t="s">
        <v>11</v>
      </c>
      <c r="V43" s="215"/>
      <c r="W43" s="187"/>
      <c r="X43" s="91"/>
      <c r="AA43" s="129"/>
      <c r="AB43" s="132"/>
      <c r="AC43" s="132"/>
      <c r="AD43" s="132"/>
      <c r="AE43" s="132"/>
      <c r="AF43" s="91"/>
      <c r="AG43" s="91"/>
      <c r="AH43" s="91"/>
      <c r="AI43" s="91"/>
      <c r="AJ43" s="91"/>
    </row>
    <row r="44" spans="1:36" s="23" customFormat="1" ht="31.5" x14ac:dyDescent="0.25">
      <c r="A44" s="195"/>
      <c r="B44" s="199"/>
      <c r="C44" s="200"/>
      <c r="D44" s="200"/>
      <c r="E44" s="201"/>
      <c r="F44" s="45"/>
      <c r="G44" s="45"/>
      <c r="H44" s="45"/>
      <c r="I44" s="44" t="s">
        <v>7</v>
      </c>
      <c r="J44" s="44"/>
      <c r="K44" s="44" t="s">
        <v>8</v>
      </c>
      <c r="L44" s="44" t="s">
        <v>9</v>
      </c>
      <c r="M44" s="44"/>
      <c r="N44" s="44"/>
      <c r="O44" s="175" t="s">
        <v>7</v>
      </c>
      <c r="P44" s="175"/>
      <c r="Q44" s="186" t="s">
        <v>8</v>
      </c>
      <c r="R44" s="187"/>
      <c r="S44" s="175" t="s">
        <v>9</v>
      </c>
      <c r="T44" s="175"/>
      <c r="U44" s="44" t="s">
        <v>7</v>
      </c>
      <c r="V44" s="44" t="s">
        <v>8</v>
      </c>
      <c r="W44" s="44" t="s">
        <v>9</v>
      </c>
      <c r="X44" s="91"/>
      <c r="AA44" s="129"/>
      <c r="AB44" s="132"/>
      <c r="AC44" s="132"/>
      <c r="AD44" s="132"/>
      <c r="AE44" s="132"/>
      <c r="AF44" s="91"/>
      <c r="AG44" s="91"/>
      <c r="AH44" s="91"/>
      <c r="AI44" s="91"/>
      <c r="AJ44" s="91"/>
    </row>
    <row r="45" spans="1:36" s="23" customFormat="1" ht="15.75" x14ac:dyDescent="0.25">
      <c r="A45" s="46">
        <v>1</v>
      </c>
      <c r="B45" s="175">
        <v>2</v>
      </c>
      <c r="C45" s="175"/>
      <c r="D45" s="175"/>
      <c r="E45" s="175"/>
      <c r="F45" s="44"/>
      <c r="G45" s="44"/>
      <c r="H45" s="44"/>
      <c r="I45" s="44">
        <v>3</v>
      </c>
      <c r="J45" s="44"/>
      <c r="K45" s="44">
        <v>4</v>
      </c>
      <c r="L45" s="44">
        <v>5</v>
      </c>
      <c r="M45" s="44"/>
      <c r="N45" s="44"/>
      <c r="O45" s="175">
        <v>6</v>
      </c>
      <c r="P45" s="175"/>
      <c r="Q45" s="186">
        <v>7</v>
      </c>
      <c r="R45" s="187"/>
      <c r="S45" s="186">
        <v>8</v>
      </c>
      <c r="T45" s="187"/>
      <c r="U45" s="44">
        <v>9</v>
      </c>
      <c r="V45" s="44">
        <v>10</v>
      </c>
      <c r="W45" s="44">
        <v>11</v>
      </c>
      <c r="X45" s="99"/>
      <c r="AA45" s="129"/>
      <c r="AB45" s="132"/>
      <c r="AC45" s="132"/>
      <c r="AD45" s="132"/>
      <c r="AE45" s="132"/>
      <c r="AF45" s="91"/>
      <c r="AG45" s="91"/>
      <c r="AH45" s="91"/>
      <c r="AI45" s="91"/>
      <c r="AJ45" s="91"/>
    </row>
    <row r="46" spans="1:36" s="23" customFormat="1" ht="51.75" customHeight="1" x14ac:dyDescent="0.25">
      <c r="A46" s="46">
        <v>1</v>
      </c>
      <c r="B46" s="189" t="s">
        <v>44</v>
      </c>
      <c r="C46" s="189"/>
      <c r="D46" s="189"/>
      <c r="E46" s="189"/>
      <c r="F46" s="12"/>
      <c r="G46" s="12"/>
      <c r="H46" s="12"/>
      <c r="I46" s="42">
        <f>O79</f>
        <v>3873993.14</v>
      </c>
      <c r="J46" s="42"/>
      <c r="K46" s="42"/>
      <c r="L46" s="42">
        <f>I46+K46</f>
        <v>3873993.14</v>
      </c>
      <c r="M46" s="42"/>
      <c r="N46" s="42"/>
      <c r="O46" s="214">
        <f>U79</f>
        <v>3873939.35</v>
      </c>
      <c r="P46" s="214"/>
      <c r="Q46" s="214"/>
      <c r="R46" s="214"/>
      <c r="S46" s="214">
        <f>O46+Q46</f>
        <v>3873939.35</v>
      </c>
      <c r="T46" s="214"/>
      <c r="U46" s="42">
        <f>O46-I46</f>
        <v>-53.790000000037253</v>
      </c>
      <c r="V46" s="42"/>
      <c r="W46" s="42">
        <f>U46+V46</f>
        <v>-53.790000000037253</v>
      </c>
      <c r="X46" s="91"/>
      <c r="AA46" s="129"/>
      <c r="AB46" s="132"/>
      <c r="AC46" s="132"/>
      <c r="AD46" s="132"/>
      <c r="AE46" s="132"/>
      <c r="AF46" s="91"/>
      <c r="AG46" s="91"/>
      <c r="AH46" s="91"/>
      <c r="AI46" s="91"/>
      <c r="AJ46" s="91"/>
    </row>
    <row r="47" spans="1:36" s="23" customFormat="1" ht="36" customHeight="1" x14ac:dyDescent="0.25">
      <c r="A47" s="46">
        <v>2</v>
      </c>
      <c r="B47" s="189" t="s">
        <v>113</v>
      </c>
      <c r="C47" s="189"/>
      <c r="D47" s="189"/>
      <c r="E47" s="189"/>
      <c r="F47" s="12"/>
      <c r="G47" s="12"/>
      <c r="H47" s="12"/>
      <c r="I47" s="42"/>
      <c r="J47" s="42"/>
      <c r="K47" s="42">
        <f>Q89</f>
        <v>4260088.18</v>
      </c>
      <c r="L47" s="42">
        <f>I47+K47</f>
        <v>4260088.18</v>
      </c>
      <c r="M47" s="42"/>
      <c r="N47" s="42"/>
      <c r="O47" s="214"/>
      <c r="P47" s="214"/>
      <c r="Q47" s="214">
        <f>V89</f>
        <v>1820608.54</v>
      </c>
      <c r="R47" s="214"/>
      <c r="S47" s="214">
        <f>O47+Q47</f>
        <v>1820608.54</v>
      </c>
      <c r="T47" s="214"/>
      <c r="U47" s="42">
        <f>O47-I47</f>
        <v>0</v>
      </c>
      <c r="V47" s="42">
        <f>Q47-L47</f>
        <v>-2439479.6399999997</v>
      </c>
      <c r="W47" s="42">
        <f>U47+V47</f>
        <v>-2439479.6399999997</v>
      </c>
      <c r="X47" s="91"/>
      <c r="AA47" s="129"/>
      <c r="AB47" s="132"/>
      <c r="AC47" s="132"/>
      <c r="AD47" s="132"/>
      <c r="AE47" s="132"/>
      <c r="AF47" s="91"/>
      <c r="AG47" s="91"/>
      <c r="AH47" s="91"/>
      <c r="AI47" s="91"/>
      <c r="AJ47" s="91"/>
    </row>
    <row r="48" spans="1:36" s="23" customFormat="1" ht="51.75" customHeight="1" x14ac:dyDescent="0.25">
      <c r="A48" s="46">
        <v>3</v>
      </c>
      <c r="B48" s="229" t="s">
        <v>115</v>
      </c>
      <c r="C48" s="230"/>
      <c r="D48" s="230"/>
      <c r="E48" s="231"/>
      <c r="F48" s="49"/>
      <c r="G48" s="49"/>
      <c r="H48" s="49"/>
      <c r="I48" s="42">
        <f>O105</f>
        <v>364249.19</v>
      </c>
      <c r="J48" s="42"/>
      <c r="K48" s="42"/>
      <c r="L48" s="42">
        <f>I48+K48</f>
        <v>364249.19</v>
      </c>
      <c r="M48" s="42"/>
      <c r="N48" s="42"/>
      <c r="O48" s="203">
        <f>U105</f>
        <v>364249.19</v>
      </c>
      <c r="P48" s="204"/>
      <c r="Q48" s="203"/>
      <c r="R48" s="204"/>
      <c r="S48" s="203">
        <f>O48</f>
        <v>364249.19</v>
      </c>
      <c r="T48" s="204"/>
      <c r="U48" s="42">
        <f>O48-I48</f>
        <v>0</v>
      </c>
      <c r="V48" s="42"/>
      <c r="W48" s="42">
        <f>U48</f>
        <v>0</v>
      </c>
      <c r="X48" s="91"/>
      <c r="AA48" s="129"/>
      <c r="AB48" s="132"/>
      <c r="AC48" s="132"/>
      <c r="AD48" s="132"/>
      <c r="AE48" s="132"/>
      <c r="AF48" s="91"/>
      <c r="AG48" s="91"/>
      <c r="AH48" s="91"/>
      <c r="AI48" s="91"/>
      <c r="AJ48" s="91"/>
    </row>
    <row r="49" spans="1:36" s="23" customFormat="1" ht="34.5" customHeight="1" x14ac:dyDescent="0.25">
      <c r="A49" s="46">
        <v>4</v>
      </c>
      <c r="B49" s="189" t="s">
        <v>105</v>
      </c>
      <c r="C49" s="189"/>
      <c r="D49" s="189"/>
      <c r="E49" s="189"/>
      <c r="F49" s="12"/>
      <c r="G49" s="12"/>
      <c r="H49" s="12"/>
      <c r="I49" s="42">
        <f>O115</f>
        <v>300000</v>
      </c>
      <c r="J49" s="42"/>
      <c r="K49" s="42"/>
      <c r="L49" s="42">
        <f>I49+K49</f>
        <v>300000</v>
      </c>
      <c r="M49" s="42"/>
      <c r="N49" s="42"/>
      <c r="O49" s="214">
        <f>U115</f>
        <v>257984.25</v>
      </c>
      <c r="P49" s="214"/>
      <c r="Q49" s="214"/>
      <c r="R49" s="214"/>
      <c r="S49" s="214">
        <f>O49+Q49</f>
        <v>257984.25</v>
      </c>
      <c r="T49" s="214"/>
      <c r="U49" s="42">
        <f>O49-I49</f>
        <v>-42015.75</v>
      </c>
      <c r="V49" s="42">
        <f>Q49-K49</f>
        <v>0</v>
      </c>
      <c r="W49" s="42">
        <f>U49+V49</f>
        <v>-42015.75</v>
      </c>
      <c r="X49" s="91"/>
      <c r="AA49" s="129"/>
      <c r="AB49" s="132"/>
      <c r="AC49" s="132"/>
      <c r="AD49" s="132"/>
      <c r="AE49" s="132"/>
      <c r="AF49" s="91"/>
      <c r="AG49" s="91"/>
      <c r="AH49" s="91"/>
      <c r="AI49" s="91"/>
      <c r="AJ49" s="91"/>
    </row>
    <row r="50" spans="1:36" s="23" customFormat="1" ht="18" customHeight="1" x14ac:dyDescent="0.25">
      <c r="A50" s="47"/>
      <c r="B50" s="242" t="s">
        <v>13</v>
      </c>
      <c r="C50" s="242"/>
      <c r="D50" s="242"/>
      <c r="E50" s="242"/>
      <c r="F50" s="106"/>
      <c r="G50" s="106"/>
      <c r="H50" s="106"/>
      <c r="I50" s="42">
        <f>SUM(I46:I49)</f>
        <v>4538242.33</v>
      </c>
      <c r="J50" s="42">
        <f>SUM(J46:J49)</f>
        <v>0</v>
      </c>
      <c r="K50" s="42">
        <f>SUM(K46:K49)</f>
        <v>4260088.18</v>
      </c>
      <c r="L50" s="42">
        <f>SUM(L46:L49)</f>
        <v>8798330.5099999998</v>
      </c>
      <c r="M50" s="42"/>
      <c r="N50" s="42"/>
      <c r="O50" s="214">
        <f>SUM(O46:P49)</f>
        <v>4496172.79</v>
      </c>
      <c r="P50" s="214"/>
      <c r="Q50" s="214">
        <f>SUM(Q46:R49)</f>
        <v>1820608.54</v>
      </c>
      <c r="R50" s="214"/>
      <c r="S50" s="214">
        <f>SUM(S46:T49)</f>
        <v>6316781.330000001</v>
      </c>
      <c r="T50" s="214"/>
      <c r="U50" s="42">
        <f>SUM(U46:U49)</f>
        <v>-42069.540000000037</v>
      </c>
      <c r="V50" s="42">
        <f>SUM(V46:V49)</f>
        <v>-2439479.6399999997</v>
      </c>
      <c r="W50" s="42">
        <f>SUM(W46:W49)</f>
        <v>-2481549.1799999997</v>
      </c>
      <c r="AA50" s="129"/>
      <c r="AB50" s="132">
        <f>S50/L50*100</f>
        <v>71.795226637831789</v>
      </c>
      <c r="AC50" s="134">
        <f>S50/L50*100</f>
        <v>71.795226637831789</v>
      </c>
      <c r="AD50" s="132"/>
      <c r="AE50" s="132"/>
      <c r="AF50" s="91"/>
      <c r="AG50" s="91"/>
      <c r="AH50" s="91"/>
      <c r="AI50" s="91"/>
      <c r="AJ50" s="91"/>
    </row>
    <row r="51" spans="1:36" s="23" customFormat="1" ht="18" customHeight="1" x14ac:dyDescent="0.25">
      <c r="A51" s="91"/>
      <c r="B51" s="243"/>
      <c r="C51" s="243"/>
      <c r="D51" s="243"/>
      <c r="E51" s="243"/>
      <c r="F51" s="243"/>
      <c r="G51" s="243"/>
      <c r="H51" s="243"/>
      <c r="I51" s="243"/>
      <c r="J51" s="243"/>
      <c r="K51" s="243"/>
      <c r="L51" s="243"/>
      <c r="M51" s="243"/>
      <c r="N51" s="243"/>
      <c r="O51" s="243"/>
      <c r="P51" s="243"/>
      <c r="Q51" s="243"/>
      <c r="R51" s="243"/>
      <c r="S51" s="243"/>
      <c r="T51" s="243"/>
      <c r="U51" s="243"/>
      <c r="V51" s="243"/>
      <c r="W51" s="243"/>
      <c r="AA51" s="129"/>
      <c r="AB51" s="132"/>
      <c r="AC51" s="132"/>
      <c r="AD51" s="132"/>
      <c r="AE51" s="132"/>
      <c r="AF51" s="91"/>
      <c r="AG51" s="91"/>
      <c r="AH51" s="91"/>
      <c r="AI51" s="91"/>
      <c r="AJ51" s="91"/>
    </row>
    <row r="52" spans="1:36" s="23" customFormat="1" ht="24.75" customHeight="1" x14ac:dyDescent="0.25">
      <c r="A52" s="90" t="s">
        <v>70</v>
      </c>
      <c r="B52" s="10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101"/>
      <c r="U52" s="98"/>
      <c r="V52" s="98"/>
      <c r="AA52" s="129"/>
      <c r="AB52" s="132"/>
      <c r="AC52" s="132"/>
      <c r="AD52" s="132"/>
      <c r="AE52" s="132"/>
      <c r="AF52" s="91"/>
      <c r="AG52" s="91"/>
      <c r="AH52" s="91"/>
      <c r="AI52" s="91"/>
      <c r="AJ52" s="91"/>
    </row>
    <row r="53" spans="1:36" s="23" customFormat="1" ht="7.5" customHeight="1" x14ac:dyDescent="0.25">
      <c r="A53" s="90"/>
      <c r="B53" s="10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101"/>
      <c r="U53" s="98"/>
      <c r="V53" s="98"/>
      <c r="AA53" s="129"/>
      <c r="AB53" s="132"/>
      <c r="AC53" s="132"/>
      <c r="AD53" s="132"/>
      <c r="AE53" s="132"/>
      <c r="AF53" s="91"/>
      <c r="AG53" s="91"/>
      <c r="AH53" s="91"/>
      <c r="AI53" s="91"/>
      <c r="AJ53" s="91"/>
    </row>
    <row r="54" spans="1:36" s="23" customFormat="1" ht="18.75" customHeight="1" x14ac:dyDescent="0.25">
      <c r="B54" s="44" t="s">
        <v>14</v>
      </c>
      <c r="C54" s="175" t="s">
        <v>71</v>
      </c>
      <c r="D54" s="175"/>
      <c r="E54" s="175"/>
      <c r="F54" s="175"/>
      <c r="G54" s="175"/>
      <c r="H54" s="175"/>
      <c r="I54" s="175"/>
      <c r="J54" s="175"/>
      <c r="K54" s="175"/>
      <c r="L54" s="175"/>
      <c r="M54" s="175"/>
      <c r="N54" s="175"/>
      <c r="O54" s="175"/>
      <c r="P54" s="175"/>
      <c r="Q54" s="175"/>
      <c r="R54" s="175"/>
      <c r="S54" s="175"/>
      <c r="T54" s="175"/>
      <c r="U54" s="175"/>
      <c r="V54" s="175"/>
      <c r="W54" s="175"/>
      <c r="AA54" s="129"/>
      <c r="AB54" s="132"/>
      <c r="AC54" s="132"/>
      <c r="AD54" s="132"/>
      <c r="AE54" s="132"/>
      <c r="AF54" s="91"/>
      <c r="AG54" s="91"/>
      <c r="AH54" s="91"/>
      <c r="AI54" s="91"/>
      <c r="AJ54" s="91"/>
    </row>
    <row r="55" spans="1:36" s="23" customFormat="1" ht="17.25" customHeight="1" x14ac:dyDescent="0.25">
      <c r="B55" s="44">
        <v>1</v>
      </c>
      <c r="C55" s="175">
        <v>2</v>
      </c>
      <c r="D55" s="175"/>
      <c r="E55" s="175"/>
      <c r="F55" s="175"/>
      <c r="G55" s="175"/>
      <c r="H55" s="175"/>
      <c r="I55" s="175"/>
      <c r="J55" s="175"/>
      <c r="K55" s="175"/>
      <c r="L55" s="175"/>
      <c r="M55" s="175"/>
      <c r="N55" s="175"/>
      <c r="O55" s="175"/>
      <c r="P55" s="175"/>
      <c r="Q55" s="175"/>
      <c r="R55" s="175"/>
      <c r="S55" s="175"/>
      <c r="T55" s="175"/>
      <c r="U55" s="175"/>
      <c r="V55" s="175"/>
      <c r="W55" s="175"/>
      <c r="AA55" s="129"/>
      <c r="AB55" s="132"/>
      <c r="AC55" s="132"/>
      <c r="AD55" s="132"/>
      <c r="AE55" s="132"/>
      <c r="AF55" s="91"/>
      <c r="AG55" s="91"/>
      <c r="AH55" s="91"/>
      <c r="AI55" s="91"/>
      <c r="AJ55" s="91"/>
    </row>
    <row r="56" spans="1:36" s="23" customFormat="1" ht="18.75" customHeight="1" x14ac:dyDescent="0.25">
      <c r="B56" s="46">
        <v>1</v>
      </c>
      <c r="C56" s="189" t="s">
        <v>132</v>
      </c>
      <c r="D56" s="189"/>
      <c r="E56" s="189"/>
      <c r="F56" s="189"/>
      <c r="G56" s="189"/>
      <c r="H56" s="189"/>
      <c r="I56" s="189"/>
      <c r="J56" s="189"/>
      <c r="K56" s="189"/>
      <c r="L56" s="189"/>
      <c r="M56" s="189"/>
      <c r="N56" s="189"/>
      <c r="O56" s="189"/>
      <c r="P56" s="189"/>
      <c r="Q56" s="189"/>
      <c r="R56" s="189"/>
      <c r="S56" s="189"/>
      <c r="T56" s="189"/>
      <c r="U56" s="189"/>
      <c r="V56" s="189"/>
      <c r="W56" s="189"/>
      <c r="AA56" s="129"/>
      <c r="AB56" s="132"/>
      <c r="AC56" s="132"/>
      <c r="AD56" s="132"/>
      <c r="AE56" s="132"/>
      <c r="AF56" s="91"/>
      <c r="AG56" s="91"/>
      <c r="AH56" s="91"/>
      <c r="AI56" s="91"/>
      <c r="AJ56" s="91"/>
    </row>
    <row r="57" spans="1:36" s="23" customFormat="1" ht="18.75" customHeight="1" x14ac:dyDescent="0.25">
      <c r="B57" s="46">
        <v>2</v>
      </c>
      <c r="C57" s="189" t="s">
        <v>131</v>
      </c>
      <c r="D57" s="189"/>
      <c r="E57" s="189"/>
      <c r="F57" s="189"/>
      <c r="G57" s="189"/>
      <c r="H57" s="189"/>
      <c r="I57" s="189"/>
      <c r="J57" s="189"/>
      <c r="K57" s="189"/>
      <c r="L57" s="189"/>
      <c r="M57" s="189"/>
      <c r="N57" s="189"/>
      <c r="O57" s="189"/>
      <c r="P57" s="189"/>
      <c r="Q57" s="189"/>
      <c r="R57" s="189"/>
      <c r="S57" s="189"/>
      <c r="T57" s="189"/>
      <c r="U57" s="189"/>
      <c r="V57" s="189"/>
      <c r="W57" s="189"/>
      <c r="AA57" s="129"/>
      <c r="AB57" s="132"/>
      <c r="AC57" s="132"/>
      <c r="AD57" s="132"/>
      <c r="AE57" s="132"/>
      <c r="AF57" s="91"/>
      <c r="AG57" s="91"/>
      <c r="AH57" s="91"/>
      <c r="AI57" s="91"/>
      <c r="AJ57" s="91"/>
    </row>
    <row r="58" spans="1:36" s="23" customFormat="1" ht="18.75" customHeight="1" x14ac:dyDescent="0.25">
      <c r="B58" s="46">
        <v>3</v>
      </c>
      <c r="C58" s="189" t="s">
        <v>136</v>
      </c>
      <c r="D58" s="189"/>
      <c r="E58" s="189"/>
      <c r="F58" s="189"/>
      <c r="G58" s="189"/>
      <c r="H58" s="189"/>
      <c r="I58" s="189"/>
      <c r="J58" s="189"/>
      <c r="K58" s="189"/>
      <c r="L58" s="189"/>
      <c r="M58" s="189"/>
      <c r="N58" s="189"/>
      <c r="O58" s="189"/>
      <c r="P58" s="189"/>
      <c r="Q58" s="189"/>
      <c r="R58" s="189"/>
      <c r="S58" s="189"/>
      <c r="T58" s="189"/>
      <c r="U58" s="189"/>
      <c r="V58" s="189"/>
      <c r="W58" s="189"/>
      <c r="AA58" s="129"/>
      <c r="AB58" s="132"/>
      <c r="AC58" s="132"/>
      <c r="AD58" s="132"/>
      <c r="AE58" s="132"/>
      <c r="AF58" s="91"/>
      <c r="AG58" s="91"/>
      <c r="AH58" s="91"/>
      <c r="AI58" s="91"/>
      <c r="AJ58" s="91"/>
    </row>
    <row r="59" spans="1:36" s="23" customFormat="1" ht="18.75" customHeight="1" x14ac:dyDescent="0.25">
      <c r="B59" s="46">
        <v>4</v>
      </c>
      <c r="C59" s="169" t="s">
        <v>138</v>
      </c>
      <c r="D59" s="170"/>
      <c r="E59" s="170"/>
      <c r="F59" s="170"/>
      <c r="G59" s="170"/>
      <c r="H59" s="170"/>
      <c r="I59" s="170"/>
      <c r="J59" s="170"/>
      <c r="K59" s="170"/>
      <c r="L59" s="170"/>
      <c r="M59" s="170"/>
      <c r="N59" s="170"/>
      <c r="O59" s="170"/>
      <c r="P59" s="170"/>
      <c r="Q59" s="170"/>
      <c r="R59" s="170"/>
      <c r="S59" s="170"/>
      <c r="T59" s="170"/>
      <c r="U59" s="170"/>
      <c r="V59" s="170"/>
      <c r="W59" s="171"/>
      <c r="AA59" s="129"/>
      <c r="AB59" s="132"/>
      <c r="AC59" s="132"/>
      <c r="AD59" s="132"/>
      <c r="AE59" s="132"/>
      <c r="AF59" s="91"/>
      <c r="AG59" s="91"/>
      <c r="AH59" s="91"/>
      <c r="AI59" s="91"/>
      <c r="AJ59" s="91"/>
    </row>
    <row r="60" spans="1:36" s="23" customFormat="1" ht="7.5" customHeight="1" x14ac:dyDescent="0.25">
      <c r="B60" s="89"/>
      <c r="C60" s="89"/>
      <c r="D60" s="89"/>
      <c r="E60" s="89"/>
      <c r="F60" s="89"/>
      <c r="G60" s="89"/>
      <c r="H60" s="89"/>
      <c r="I60" s="89"/>
      <c r="J60" s="89"/>
      <c r="K60" s="89"/>
      <c r="L60" s="89"/>
      <c r="M60" s="89"/>
      <c r="N60" s="89"/>
      <c r="O60" s="89"/>
      <c r="P60" s="89"/>
      <c r="Q60" s="89"/>
      <c r="R60" s="89"/>
      <c r="S60" s="89"/>
      <c r="T60" s="89"/>
      <c r="U60" s="89"/>
      <c r="V60" s="89"/>
      <c r="W60" s="89"/>
      <c r="AA60" s="129"/>
      <c r="AB60" s="132"/>
      <c r="AC60" s="132"/>
      <c r="AD60" s="132"/>
      <c r="AE60" s="132"/>
      <c r="AF60" s="91"/>
      <c r="AG60" s="91"/>
      <c r="AH60" s="91"/>
      <c r="AI60" s="91"/>
      <c r="AJ60" s="91"/>
    </row>
    <row r="61" spans="1:36" s="23" customFormat="1" ht="15.75" x14ac:dyDescent="0.25">
      <c r="A61" s="36" t="s">
        <v>48</v>
      </c>
      <c r="B61" s="3" t="s">
        <v>47</v>
      </c>
      <c r="AA61" s="129"/>
      <c r="AB61" s="132"/>
      <c r="AC61" s="132"/>
      <c r="AD61" s="132"/>
      <c r="AE61" s="132"/>
      <c r="AF61" s="91"/>
      <c r="AG61" s="91"/>
      <c r="AH61" s="91"/>
      <c r="AI61" s="91"/>
      <c r="AJ61" s="91"/>
    </row>
    <row r="62" spans="1:36" s="23" customFormat="1" ht="15.75" x14ac:dyDescent="0.25">
      <c r="B62" s="3"/>
      <c r="W62" s="23" t="s">
        <v>45</v>
      </c>
      <c r="AA62" s="129"/>
      <c r="AB62" s="132"/>
      <c r="AC62" s="132"/>
      <c r="AD62" s="132"/>
      <c r="AE62" s="132"/>
      <c r="AF62" s="91"/>
      <c r="AG62" s="91"/>
      <c r="AH62" s="91"/>
      <c r="AI62" s="91"/>
      <c r="AJ62" s="91"/>
    </row>
    <row r="63" spans="1:36" s="23" customFormat="1" ht="30.75" customHeight="1" x14ac:dyDescent="0.25">
      <c r="A63" s="194" t="s">
        <v>14</v>
      </c>
      <c r="B63" s="175" t="s">
        <v>16</v>
      </c>
      <c r="C63" s="175"/>
      <c r="D63" s="175"/>
      <c r="E63" s="175"/>
      <c r="F63" s="44"/>
      <c r="G63" s="44"/>
      <c r="H63" s="44"/>
      <c r="I63" s="175" t="s">
        <v>10</v>
      </c>
      <c r="J63" s="175"/>
      <c r="K63" s="175"/>
      <c r="L63" s="175"/>
      <c r="M63" s="44"/>
      <c r="N63" s="44"/>
      <c r="O63" s="175" t="s">
        <v>46</v>
      </c>
      <c r="P63" s="175"/>
      <c r="Q63" s="175"/>
      <c r="R63" s="175"/>
      <c r="S63" s="175"/>
      <c r="T63" s="175"/>
      <c r="U63" s="175" t="s">
        <v>11</v>
      </c>
      <c r="V63" s="175"/>
      <c r="W63" s="175"/>
      <c r="AA63" s="129"/>
      <c r="AB63" s="132"/>
      <c r="AC63" s="132"/>
      <c r="AD63" s="132"/>
      <c r="AE63" s="132"/>
      <c r="AF63" s="91"/>
      <c r="AG63" s="91"/>
      <c r="AH63" s="91"/>
      <c r="AI63" s="91"/>
      <c r="AJ63" s="91"/>
    </row>
    <row r="64" spans="1:36" s="23" customFormat="1" ht="33" customHeight="1" x14ac:dyDescent="0.25">
      <c r="A64" s="195"/>
      <c r="B64" s="175"/>
      <c r="C64" s="175"/>
      <c r="D64" s="175"/>
      <c r="E64" s="175"/>
      <c r="F64" s="44"/>
      <c r="G64" s="44"/>
      <c r="H64" s="44"/>
      <c r="I64" s="44" t="s">
        <v>7</v>
      </c>
      <c r="J64" s="44"/>
      <c r="K64" s="44" t="s">
        <v>8</v>
      </c>
      <c r="L64" s="44" t="s">
        <v>9</v>
      </c>
      <c r="M64" s="44"/>
      <c r="N64" s="44"/>
      <c r="O64" s="175" t="s">
        <v>7</v>
      </c>
      <c r="P64" s="175"/>
      <c r="Q64" s="186" t="s">
        <v>8</v>
      </c>
      <c r="R64" s="187"/>
      <c r="S64" s="175" t="s">
        <v>9</v>
      </c>
      <c r="T64" s="175"/>
      <c r="U64" s="44" t="s">
        <v>7</v>
      </c>
      <c r="V64" s="44" t="s">
        <v>8</v>
      </c>
      <c r="W64" s="44" t="s">
        <v>9</v>
      </c>
      <c r="AA64" s="129"/>
      <c r="AB64" s="132"/>
      <c r="AC64" s="132"/>
      <c r="AD64" s="132"/>
      <c r="AE64" s="132"/>
      <c r="AF64" s="91"/>
      <c r="AG64" s="91"/>
      <c r="AH64" s="91"/>
      <c r="AI64" s="91"/>
      <c r="AJ64" s="91"/>
    </row>
    <row r="65" spans="1:36" s="23" customFormat="1" ht="15.75" x14ac:dyDescent="0.25">
      <c r="A65" s="46">
        <v>1</v>
      </c>
      <c r="B65" s="175">
        <v>2</v>
      </c>
      <c r="C65" s="175"/>
      <c r="D65" s="175"/>
      <c r="E65" s="175"/>
      <c r="F65" s="44"/>
      <c r="G65" s="44"/>
      <c r="H65" s="44"/>
      <c r="I65" s="44">
        <v>3</v>
      </c>
      <c r="J65" s="44"/>
      <c r="K65" s="44">
        <v>4</v>
      </c>
      <c r="L65" s="44">
        <v>5</v>
      </c>
      <c r="M65" s="44"/>
      <c r="N65" s="44"/>
      <c r="O65" s="175">
        <v>6</v>
      </c>
      <c r="P65" s="175"/>
      <c r="Q65" s="186">
        <v>7</v>
      </c>
      <c r="R65" s="187"/>
      <c r="S65" s="186">
        <v>8</v>
      </c>
      <c r="T65" s="187"/>
      <c r="U65" s="44">
        <v>9</v>
      </c>
      <c r="V65" s="44">
        <v>10</v>
      </c>
      <c r="W65" s="44">
        <v>11</v>
      </c>
      <c r="AA65" s="129"/>
      <c r="AB65" s="132"/>
      <c r="AC65" s="132"/>
      <c r="AD65" s="132"/>
      <c r="AE65" s="132"/>
      <c r="AF65" s="91"/>
      <c r="AG65" s="91"/>
      <c r="AH65" s="91"/>
      <c r="AI65" s="91"/>
      <c r="AJ65" s="91"/>
    </row>
    <row r="66" spans="1:36" s="23" customFormat="1" ht="70.5" customHeight="1" x14ac:dyDescent="0.25">
      <c r="A66" s="88">
        <v>1</v>
      </c>
      <c r="B66" s="254" t="s">
        <v>125</v>
      </c>
      <c r="C66" s="255"/>
      <c r="D66" s="255"/>
      <c r="E66" s="256"/>
      <c r="F66" s="102"/>
      <c r="G66" s="102"/>
      <c r="H66" s="102"/>
      <c r="I66" s="56">
        <f>O79</f>
        <v>3873993.14</v>
      </c>
      <c r="J66" s="56"/>
      <c r="K66" s="56">
        <f>Q90</f>
        <v>3249088.18</v>
      </c>
      <c r="L66" s="56">
        <f>K66+I66</f>
        <v>7123081.3200000003</v>
      </c>
      <c r="M66" s="56"/>
      <c r="N66" s="56"/>
      <c r="O66" s="202">
        <f>U79</f>
        <v>3873939.35</v>
      </c>
      <c r="P66" s="160"/>
      <c r="Q66" s="202">
        <f>V89</f>
        <v>1820608.54</v>
      </c>
      <c r="R66" s="202"/>
      <c r="S66" s="202">
        <f>O66+Q66</f>
        <v>5694547.8900000006</v>
      </c>
      <c r="T66" s="160"/>
      <c r="U66" s="56">
        <f>O66-I66</f>
        <v>-53.790000000037253</v>
      </c>
      <c r="V66" s="56">
        <f>Q66-K66</f>
        <v>-1428479.6400000001</v>
      </c>
      <c r="W66" s="56">
        <f>U66+V66</f>
        <v>-1428533.4300000002</v>
      </c>
      <c r="AA66" s="129"/>
      <c r="AB66" s="132"/>
      <c r="AC66" s="132"/>
      <c r="AD66" s="132"/>
      <c r="AE66" s="132"/>
      <c r="AF66" s="91"/>
      <c r="AG66" s="91"/>
      <c r="AH66" s="91"/>
      <c r="AI66" s="91"/>
      <c r="AJ66" s="91"/>
    </row>
    <row r="67" spans="1:36" s="23" customFormat="1" ht="64.5" customHeight="1" x14ac:dyDescent="0.25">
      <c r="A67" s="88">
        <v>2</v>
      </c>
      <c r="B67" s="254" t="s">
        <v>88</v>
      </c>
      <c r="C67" s="255"/>
      <c r="D67" s="255"/>
      <c r="E67" s="256"/>
      <c r="F67" s="102"/>
      <c r="G67" s="102"/>
      <c r="H67" s="102"/>
      <c r="I67" s="56">
        <f>O115</f>
        <v>300000</v>
      </c>
      <c r="J67" s="56"/>
      <c r="K67" s="56">
        <f>Q91</f>
        <v>1011000</v>
      </c>
      <c r="L67" s="56">
        <f>I67+K67</f>
        <v>1311000</v>
      </c>
      <c r="M67" s="56"/>
      <c r="N67" s="56"/>
      <c r="O67" s="202">
        <f>U115</f>
        <v>257984.25</v>
      </c>
      <c r="P67" s="160"/>
      <c r="Q67" s="202"/>
      <c r="R67" s="160"/>
      <c r="S67" s="202">
        <f>O67+Q67</f>
        <v>257984.25</v>
      </c>
      <c r="T67" s="160"/>
      <c r="U67" s="56">
        <f>O67-I67</f>
        <v>-42015.75</v>
      </c>
      <c r="V67" s="56"/>
      <c r="W67" s="56">
        <f>U67+V67</f>
        <v>-42015.75</v>
      </c>
      <c r="AA67" s="129"/>
      <c r="AB67" s="132"/>
      <c r="AC67" s="132"/>
      <c r="AD67" s="132"/>
      <c r="AE67" s="132"/>
      <c r="AF67" s="91"/>
      <c r="AG67" s="91"/>
      <c r="AH67" s="91"/>
      <c r="AI67" s="91"/>
      <c r="AJ67" s="91"/>
    </row>
    <row r="68" spans="1:36" s="23" customFormat="1" ht="31.5" customHeight="1" x14ac:dyDescent="0.25">
      <c r="A68" s="88">
        <v>3</v>
      </c>
      <c r="B68" s="248" t="s">
        <v>116</v>
      </c>
      <c r="C68" s="249"/>
      <c r="D68" s="249"/>
      <c r="E68" s="250"/>
      <c r="F68" s="102"/>
      <c r="G68" s="102"/>
      <c r="H68" s="102"/>
      <c r="I68" s="56">
        <f>O105</f>
        <v>364249.19</v>
      </c>
      <c r="J68" s="56"/>
      <c r="K68" s="56"/>
      <c r="L68" s="56">
        <f>K68+I68</f>
        <v>364249.19</v>
      </c>
      <c r="M68" s="56"/>
      <c r="N68" s="56"/>
      <c r="O68" s="251">
        <f>U105</f>
        <v>364249.19</v>
      </c>
      <c r="P68" s="252"/>
      <c r="Q68" s="251"/>
      <c r="R68" s="252"/>
      <c r="S68" s="202">
        <f>O68+Q68</f>
        <v>364249.19</v>
      </c>
      <c r="T68" s="160"/>
      <c r="U68" s="56">
        <f>O68-I68</f>
        <v>0</v>
      </c>
      <c r="V68" s="56"/>
      <c r="W68" s="56">
        <f>U68+V68</f>
        <v>0</v>
      </c>
      <c r="AA68" s="129"/>
      <c r="AB68" s="132"/>
      <c r="AC68" s="132"/>
      <c r="AD68" s="132"/>
      <c r="AE68" s="132"/>
      <c r="AF68" s="91"/>
      <c r="AG68" s="91"/>
      <c r="AH68" s="91"/>
      <c r="AI68" s="91"/>
      <c r="AJ68" s="91"/>
    </row>
    <row r="69" spans="1:36" s="23" customFormat="1" ht="21.75" customHeight="1" x14ac:dyDescent="0.25">
      <c r="A69" s="47"/>
      <c r="B69" s="257" t="s">
        <v>13</v>
      </c>
      <c r="C69" s="258"/>
      <c r="D69" s="258"/>
      <c r="E69" s="259"/>
      <c r="F69" s="103"/>
      <c r="G69" s="103"/>
      <c r="H69" s="103"/>
      <c r="I69" s="56">
        <f>SUM(I66:I68)</f>
        <v>4538242.33</v>
      </c>
      <c r="J69" s="56">
        <f>SUM(J66:J68)</f>
        <v>0</v>
      </c>
      <c r="K69" s="56">
        <f>SUM(K66:K68)</f>
        <v>4260088.18</v>
      </c>
      <c r="L69" s="56">
        <f>I69+K69</f>
        <v>8798330.5099999998</v>
      </c>
      <c r="M69" s="56"/>
      <c r="N69" s="56"/>
      <c r="O69" s="202">
        <f>SUM(O66:P68)</f>
        <v>4496172.79</v>
      </c>
      <c r="P69" s="202"/>
      <c r="Q69" s="202">
        <f>SUM(Q66:R68)</f>
        <v>1820608.54</v>
      </c>
      <c r="R69" s="202"/>
      <c r="S69" s="202">
        <f>O69+Q69</f>
        <v>6316781.3300000001</v>
      </c>
      <c r="T69" s="160"/>
      <c r="U69" s="56">
        <f>SUM(U66:U68)</f>
        <v>-42069.540000000037</v>
      </c>
      <c r="V69" s="56">
        <f>SUM(V66:V68)</f>
        <v>-1428479.6400000001</v>
      </c>
      <c r="W69" s="56">
        <f>U69+V69</f>
        <v>-1470549.1800000002</v>
      </c>
      <c r="AA69" s="129"/>
      <c r="AB69" s="132"/>
      <c r="AC69" s="132"/>
      <c r="AD69" s="132"/>
      <c r="AE69" s="132"/>
      <c r="AF69" s="91"/>
      <c r="AG69" s="91"/>
      <c r="AH69" s="91"/>
      <c r="AI69" s="91"/>
      <c r="AJ69" s="91"/>
    </row>
    <row r="70" spans="1:36" s="23" customFormat="1" ht="18" hidden="1" customHeight="1" x14ac:dyDescent="0.25">
      <c r="A70" s="47"/>
      <c r="B70" s="260" t="s">
        <v>27</v>
      </c>
      <c r="C70" s="261"/>
      <c r="D70" s="261"/>
      <c r="E70" s="261"/>
      <c r="F70" s="261"/>
      <c r="G70" s="261"/>
      <c r="H70" s="261"/>
      <c r="I70" s="261"/>
      <c r="J70" s="261"/>
      <c r="K70" s="261"/>
      <c r="L70" s="261"/>
      <c r="M70" s="261"/>
      <c r="N70" s="261"/>
      <c r="O70" s="261"/>
      <c r="P70" s="261"/>
      <c r="Q70" s="261"/>
      <c r="R70" s="261"/>
      <c r="S70" s="261"/>
      <c r="T70" s="261"/>
      <c r="U70" s="261"/>
      <c r="V70" s="261"/>
      <c r="W70" s="262"/>
      <c r="AA70" s="129"/>
      <c r="AB70" s="132"/>
      <c r="AC70" s="132"/>
      <c r="AD70" s="132"/>
      <c r="AE70" s="132"/>
      <c r="AF70" s="91"/>
      <c r="AG70" s="91"/>
      <c r="AH70" s="91"/>
      <c r="AI70" s="91"/>
      <c r="AJ70" s="91"/>
    </row>
    <row r="71" spans="1:36" s="23" customFormat="1" ht="2.25" customHeight="1" x14ac:dyDescent="0.25">
      <c r="AA71" s="129"/>
      <c r="AB71" s="132"/>
      <c r="AC71" s="132"/>
      <c r="AD71" s="132"/>
      <c r="AE71" s="132"/>
      <c r="AF71" s="91"/>
      <c r="AG71" s="91"/>
      <c r="AH71" s="91"/>
      <c r="AI71" s="91"/>
      <c r="AJ71" s="91"/>
    </row>
    <row r="72" spans="1:36" s="23" customFormat="1" ht="17.25" customHeight="1" x14ac:dyDescent="0.25">
      <c r="A72" s="37" t="s">
        <v>50</v>
      </c>
      <c r="B72" s="27" t="s">
        <v>49</v>
      </c>
      <c r="AA72" s="129"/>
      <c r="AB72" s="132"/>
      <c r="AC72" s="132"/>
      <c r="AD72" s="132"/>
      <c r="AE72" s="132"/>
      <c r="AF72" s="91"/>
      <c r="AG72" s="91"/>
      <c r="AH72" s="91"/>
      <c r="AI72" s="91"/>
      <c r="AJ72" s="91"/>
    </row>
    <row r="73" spans="1:36" s="23" customFormat="1" ht="15.75" x14ac:dyDescent="0.25">
      <c r="A73" s="193" t="s">
        <v>72</v>
      </c>
      <c r="B73" s="193"/>
      <c r="C73" s="193"/>
      <c r="D73" s="193"/>
      <c r="E73" s="193"/>
      <c r="F73" s="193"/>
      <c r="G73" s="193"/>
      <c r="H73" s="193"/>
      <c r="I73" s="193"/>
      <c r="J73" s="193"/>
      <c r="K73" s="193"/>
      <c r="L73" s="193"/>
      <c r="M73" s="193"/>
      <c r="N73" s="193"/>
      <c r="O73" s="193"/>
      <c r="P73" s="193"/>
      <c r="Q73" s="193"/>
      <c r="R73" s="193"/>
      <c r="U73" s="98"/>
      <c r="V73" s="98"/>
      <c r="AA73" s="129"/>
      <c r="AB73" s="132"/>
      <c r="AC73" s="132"/>
      <c r="AD73" s="132"/>
      <c r="AE73" s="132"/>
      <c r="AF73" s="91"/>
      <c r="AG73" s="91"/>
      <c r="AH73" s="91"/>
      <c r="AI73" s="91"/>
      <c r="AJ73" s="91"/>
    </row>
    <row r="74" spans="1:36" s="23" customFormat="1" ht="48" customHeight="1" x14ac:dyDescent="0.25">
      <c r="A74" s="194" t="s">
        <v>14</v>
      </c>
      <c r="B74" s="196" t="s">
        <v>51</v>
      </c>
      <c r="C74" s="197"/>
      <c r="D74" s="197"/>
      <c r="E74" s="197"/>
      <c r="F74" s="197"/>
      <c r="G74" s="198"/>
      <c r="H74" s="47"/>
      <c r="I74" s="194" t="s">
        <v>52</v>
      </c>
      <c r="J74" s="47"/>
      <c r="K74" s="196" t="s">
        <v>53</v>
      </c>
      <c r="L74" s="198"/>
      <c r="M74" s="47"/>
      <c r="N74" s="47"/>
      <c r="O74" s="186" t="s">
        <v>10</v>
      </c>
      <c r="P74" s="215"/>
      <c r="Q74" s="215"/>
      <c r="R74" s="215"/>
      <c r="S74" s="215"/>
      <c r="T74" s="187"/>
      <c r="U74" s="186" t="s">
        <v>60</v>
      </c>
      <c r="V74" s="215"/>
      <c r="W74" s="187"/>
      <c r="X74" s="186" t="s">
        <v>11</v>
      </c>
      <c r="Y74" s="215"/>
      <c r="Z74" s="187"/>
      <c r="AA74" s="129"/>
      <c r="AB74" s="132"/>
      <c r="AC74" s="132"/>
      <c r="AD74" s="132"/>
      <c r="AE74" s="132"/>
      <c r="AF74" s="135"/>
      <c r="AG74" s="135"/>
      <c r="AH74" s="135"/>
      <c r="AI74" s="91"/>
      <c r="AJ74" s="91"/>
    </row>
    <row r="75" spans="1:36" s="23" customFormat="1" ht="31.5" customHeight="1" x14ac:dyDescent="0.25">
      <c r="A75" s="195"/>
      <c r="B75" s="199"/>
      <c r="C75" s="200"/>
      <c r="D75" s="200"/>
      <c r="E75" s="200"/>
      <c r="F75" s="200"/>
      <c r="G75" s="201"/>
      <c r="H75" s="47"/>
      <c r="I75" s="195"/>
      <c r="J75" s="47"/>
      <c r="K75" s="199"/>
      <c r="L75" s="201"/>
      <c r="M75" s="47"/>
      <c r="N75" s="47"/>
      <c r="O75" s="205" t="s">
        <v>7</v>
      </c>
      <c r="P75" s="206"/>
      <c r="Q75" s="205" t="s">
        <v>8</v>
      </c>
      <c r="R75" s="206"/>
      <c r="S75" s="205" t="s">
        <v>9</v>
      </c>
      <c r="T75" s="206"/>
      <c r="U75" s="44" t="s">
        <v>7</v>
      </c>
      <c r="V75" s="44" t="s">
        <v>8</v>
      </c>
      <c r="W75" s="44" t="s">
        <v>9</v>
      </c>
      <c r="X75" s="44" t="s">
        <v>7</v>
      </c>
      <c r="Y75" s="44" t="s">
        <v>8</v>
      </c>
      <c r="Z75" s="44" t="s">
        <v>9</v>
      </c>
      <c r="AA75" s="129"/>
      <c r="AB75" s="132"/>
      <c r="AC75" s="132"/>
      <c r="AD75" s="132"/>
      <c r="AE75" s="132"/>
      <c r="AF75" s="135"/>
      <c r="AG75" s="135"/>
      <c r="AH75" s="135"/>
      <c r="AI75" s="91"/>
      <c r="AJ75" s="91"/>
    </row>
    <row r="76" spans="1:36" s="23" customFormat="1" ht="15.75" x14ac:dyDescent="0.25">
      <c r="A76" s="44">
        <v>1</v>
      </c>
      <c r="B76" s="186">
        <v>2</v>
      </c>
      <c r="C76" s="215"/>
      <c r="D76" s="215"/>
      <c r="E76" s="215"/>
      <c r="F76" s="215"/>
      <c r="G76" s="187"/>
      <c r="H76" s="88"/>
      <c r="I76" s="88">
        <v>3</v>
      </c>
      <c r="J76" s="88"/>
      <c r="K76" s="207">
        <v>4</v>
      </c>
      <c r="L76" s="208"/>
      <c r="M76" s="88"/>
      <c r="N76" s="88"/>
      <c r="O76" s="207">
        <v>5</v>
      </c>
      <c r="P76" s="208"/>
      <c r="Q76" s="207">
        <v>6</v>
      </c>
      <c r="R76" s="208"/>
      <c r="S76" s="207">
        <v>7</v>
      </c>
      <c r="T76" s="208"/>
      <c r="U76" s="88">
        <v>8</v>
      </c>
      <c r="V76" s="88">
        <v>9</v>
      </c>
      <c r="W76" s="88">
        <v>10</v>
      </c>
      <c r="X76" s="88">
        <v>11</v>
      </c>
      <c r="Y76" s="88">
        <v>12</v>
      </c>
      <c r="Z76" s="88">
        <v>13</v>
      </c>
      <c r="AA76" s="129"/>
      <c r="AB76" s="132"/>
      <c r="AC76" s="132"/>
      <c r="AD76" s="132"/>
      <c r="AE76" s="132"/>
      <c r="AF76" s="135"/>
      <c r="AG76" s="135"/>
      <c r="AH76" s="135"/>
      <c r="AI76" s="91"/>
      <c r="AJ76" s="91"/>
    </row>
    <row r="77" spans="1:36" s="23" customFormat="1" ht="15.75" x14ac:dyDescent="0.25">
      <c r="A77" s="47"/>
      <c r="B77" s="152" t="s">
        <v>89</v>
      </c>
      <c r="C77" s="153"/>
      <c r="D77" s="153"/>
      <c r="E77" s="153"/>
      <c r="F77" s="153"/>
      <c r="G77" s="153"/>
      <c r="H77" s="153"/>
      <c r="I77" s="153"/>
      <c r="J77" s="153"/>
      <c r="K77" s="153"/>
      <c r="L77" s="153"/>
      <c r="M77" s="153"/>
      <c r="N77" s="153"/>
      <c r="O77" s="153"/>
      <c r="P77" s="153"/>
      <c r="Q77" s="153"/>
      <c r="R77" s="153"/>
      <c r="S77" s="153"/>
      <c r="T77" s="153"/>
      <c r="U77" s="153"/>
      <c r="V77" s="153"/>
      <c r="W77" s="153"/>
      <c r="X77" s="153"/>
      <c r="Y77" s="153"/>
      <c r="Z77" s="154"/>
      <c r="AA77" s="129"/>
      <c r="AB77" s="132"/>
      <c r="AC77" s="132"/>
      <c r="AD77" s="132"/>
      <c r="AE77" s="132"/>
      <c r="AF77" s="135"/>
      <c r="AG77" s="135"/>
      <c r="AH77" s="135"/>
      <c r="AI77" s="91"/>
      <c r="AJ77" s="91"/>
    </row>
    <row r="78" spans="1:36" s="23" customFormat="1" ht="15.75" x14ac:dyDescent="0.25">
      <c r="A78" s="47"/>
      <c r="B78" s="152" t="s">
        <v>22</v>
      </c>
      <c r="C78" s="153"/>
      <c r="D78" s="153"/>
      <c r="E78" s="153"/>
      <c r="F78" s="10"/>
      <c r="G78" s="10"/>
      <c r="H78" s="10"/>
      <c r="I78" s="47"/>
      <c r="J78" s="47"/>
      <c r="K78" s="159"/>
      <c r="L78" s="159"/>
      <c r="M78" s="88"/>
      <c r="N78" s="88"/>
      <c r="O78" s="159"/>
      <c r="P78" s="159"/>
      <c r="Q78" s="159"/>
      <c r="R78" s="159"/>
      <c r="S78" s="159"/>
      <c r="T78" s="159"/>
      <c r="U78" s="47"/>
      <c r="V78" s="47"/>
      <c r="W78" s="47"/>
      <c r="X78" s="47"/>
      <c r="Y78" s="47"/>
      <c r="Z78" s="47"/>
      <c r="AA78" s="129"/>
      <c r="AB78" s="132"/>
      <c r="AC78" s="132"/>
      <c r="AD78" s="132"/>
      <c r="AE78" s="132"/>
      <c r="AF78" s="135"/>
      <c r="AG78" s="135"/>
      <c r="AH78" s="135"/>
      <c r="AI78" s="91"/>
      <c r="AJ78" s="91"/>
    </row>
    <row r="79" spans="1:36" s="23" customFormat="1" ht="51.75" customHeight="1" x14ac:dyDescent="0.25">
      <c r="A79" s="46">
        <v>1</v>
      </c>
      <c r="B79" s="156" t="s">
        <v>90</v>
      </c>
      <c r="C79" s="156"/>
      <c r="D79" s="156"/>
      <c r="E79" s="156"/>
      <c r="F79" s="156"/>
      <c r="G79" s="156"/>
      <c r="H79" s="156"/>
      <c r="I79" s="51" t="s">
        <v>18</v>
      </c>
      <c r="J79" s="52"/>
      <c r="K79" s="210" t="s">
        <v>20</v>
      </c>
      <c r="L79" s="211"/>
      <c r="M79" s="54"/>
      <c r="N79" s="55"/>
      <c r="O79" s="245">
        <f>1911200+897000+630000+624260-188466.86</f>
        <v>3873993.14</v>
      </c>
      <c r="P79" s="246"/>
      <c r="Q79" s="202"/>
      <c r="R79" s="202"/>
      <c r="S79" s="161">
        <f>O79</f>
        <v>3873993.14</v>
      </c>
      <c r="T79" s="161"/>
      <c r="U79" s="56">
        <f>3873939.35</f>
        <v>3873939.35</v>
      </c>
      <c r="V79" s="56"/>
      <c r="W79" s="114">
        <f>U79</f>
        <v>3873939.35</v>
      </c>
      <c r="X79" s="114">
        <f>U79-O79</f>
        <v>-53.790000000037253</v>
      </c>
      <c r="Y79" s="114"/>
      <c r="Z79" s="114">
        <f>X79</f>
        <v>-53.790000000037253</v>
      </c>
      <c r="AA79" s="129"/>
      <c r="AB79" s="136"/>
      <c r="AC79" s="136"/>
      <c r="AD79" s="136"/>
      <c r="AE79" s="136"/>
      <c r="AF79" s="137"/>
      <c r="AG79" s="137"/>
      <c r="AH79" s="137"/>
      <c r="AI79" s="137"/>
      <c r="AJ79" s="91"/>
    </row>
    <row r="80" spans="1:36" s="23" customFormat="1" ht="79.5" customHeight="1" x14ac:dyDescent="0.25">
      <c r="A80" s="46">
        <v>2</v>
      </c>
      <c r="B80" s="156" t="s">
        <v>80</v>
      </c>
      <c r="C80" s="156"/>
      <c r="D80" s="156"/>
      <c r="E80" s="156"/>
      <c r="F80" s="156"/>
      <c r="G80" s="156"/>
      <c r="H80" s="156"/>
      <c r="I80" s="51" t="s">
        <v>19</v>
      </c>
      <c r="J80" s="52"/>
      <c r="K80" s="210" t="s">
        <v>81</v>
      </c>
      <c r="L80" s="211"/>
      <c r="M80" s="54"/>
      <c r="N80" s="55"/>
      <c r="O80" s="188">
        <v>34</v>
      </c>
      <c r="P80" s="168"/>
      <c r="Q80" s="247"/>
      <c r="R80" s="247"/>
      <c r="S80" s="213">
        <f>O80</f>
        <v>34</v>
      </c>
      <c r="T80" s="213"/>
      <c r="U80" s="58">
        <v>34</v>
      </c>
      <c r="V80" s="59"/>
      <c r="W80" s="108">
        <f>U80</f>
        <v>34</v>
      </c>
      <c r="X80" s="108">
        <f>U80-O80</f>
        <v>0</v>
      </c>
      <c r="Y80" s="115"/>
      <c r="Z80" s="108">
        <f>X80</f>
        <v>0</v>
      </c>
      <c r="AA80" s="129"/>
      <c r="AB80" s="132"/>
      <c r="AC80" s="132"/>
      <c r="AD80" s="132"/>
      <c r="AE80" s="132"/>
      <c r="AF80" s="135"/>
      <c r="AG80" s="135"/>
      <c r="AH80" s="135"/>
      <c r="AI80" s="91"/>
      <c r="AJ80" s="91"/>
    </row>
    <row r="81" spans="1:36" s="23" customFormat="1" ht="15.75" x14ac:dyDescent="0.25">
      <c r="A81" s="46"/>
      <c r="B81" s="165" t="s">
        <v>23</v>
      </c>
      <c r="C81" s="165"/>
      <c r="D81" s="165"/>
      <c r="E81" s="165"/>
      <c r="F81" s="11"/>
      <c r="G81" s="11"/>
      <c r="H81" s="11"/>
      <c r="I81" s="9"/>
      <c r="J81" s="9"/>
      <c r="K81" s="210"/>
      <c r="L81" s="211"/>
      <c r="M81" s="9"/>
      <c r="N81" s="9"/>
      <c r="O81" s="274"/>
      <c r="P81" s="274"/>
      <c r="Q81" s="247"/>
      <c r="R81" s="247"/>
      <c r="S81" s="213"/>
      <c r="T81" s="213"/>
      <c r="U81" s="58"/>
      <c r="V81" s="58"/>
      <c r="W81" s="108"/>
      <c r="X81" s="108"/>
      <c r="Y81" s="108"/>
      <c r="Z81" s="108"/>
      <c r="AA81" s="129"/>
      <c r="AB81" s="132"/>
      <c r="AC81" s="132"/>
      <c r="AD81" s="132"/>
      <c r="AE81" s="132"/>
      <c r="AF81" s="135"/>
      <c r="AG81" s="135"/>
      <c r="AH81" s="135"/>
      <c r="AI81" s="91"/>
      <c r="AJ81" s="91"/>
    </row>
    <row r="82" spans="1:36" s="23" customFormat="1" ht="82.5" customHeight="1" x14ac:dyDescent="0.25">
      <c r="A82" s="46">
        <v>1</v>
      </c>
      <c r="B82" s="244" t="s">
        <v>82</v>
      </c>
      <c r="C82" s="244"/>
      <c r="D82" s="244"/>
      <c r="E82" s="244"/>
      <c r="F82" s="244"/>
      <c r="G82" s="244"/>
      <c r="H82" s="244"/>
      <c r="I82" s="9" t="s">
        <v>19</v>
      </c>
      <c r="J82" s="9"/>
      <c r="K82" s="210" t="s">
        <v>64</v>
      </c>
      <c r="L82" s="211"/>
      <c r="M82" s="9"/>
      <c r="N82" s="9"/>
      <c r="O82" s="188">
        <v>30</v>
      </c>
      <c r="P82" s="253"/>
      <c r="Q82" s="247"/>
      <c r="R82" s="247"/>
      <c r="S82" s="213">
        <f>O82</f>
        <v>30</v>
      </c>
      <c r="T82" s="213"/>
      <c r="U82" s="80">
        <v>30</v>
      </c>
      <c r="V82" s="58"/>
      <c r="W82" s="108">
        <f>U82</f>
        <v>30</v>
      </c>
      <c r="X82" s="108">
        <f>U82-O82</f>
        <v>0</v>
      </c>
      <c r="Y82" s="108"/>
      <c r="Z82" s="108">
        <f>X82</f>
        <v>0</v>
      </c>
      <c r="AA82" s="129"/>
      <c r="AB82" s="132"/>
      <c r="AC82" s="132"/>
      <c r="AD82" s="132"/>
      <c r="AE82" s="132"/>
      <c r="AF82" s="135"/>
      <c r="AG82" s="135"/>
      <c r="AH82" s="135"/>
      <c r="AI82" s="91"/>
      <c r="AJ82" s="91"/>
    </row>
    <row r="83" spans="1:36" s="23" customFormat="1" ht="15.75" x14ac:dyDescent="0.25">
      <c r="A83" s="46"/>
      <c r="B83" s="165" t="s">
        <v>24</v>
      </c>
      <c r="C83" s="165"/>
      <c r="D83" s="165"/>
      <c r="E83" s="165"/>
      <c r="F83" s="11"/>
      <c r="G83" s="11"/>
      <c r="H83" s="11"/>
      <c r="I83" s="9"/>
      <c r="J83" s="9"/>
      <c r="K83" s="210"/>
      <c r="L83" s="211"/>
      <c r="M83" s="9"/>
      <c r="N83" s="9"/>
      <c r="O83" s="147"/>
      <c r="P83" s="147"/>
      <c r="Q83" s="160"/>
      <c r="R83" s="160"/>
      <c r="S83" s="161"/>
      <c r="T83" s="185"/>
      <c r="U83" s="46"/>
      <c r="V83" s="46"/>
      <c r="W83" s="46"/>
      <c r="X83" s="114"/>
      <c r="Y83" s="110"/>
      <c r="Z83" s="114"/>
      <c r="AA83" s="129"/>
      <c r="AB83" s="132"/>
      <c r="AC83" s="132"/>
      <c r="AD83" s="132"/>
      <c r="AE83" s="132"/>
      <c r="AF83" s="135"/>
      <c r="AG83" s="135"/>
      <c r="AH83" s="135"/>
      <c r="AI83" s="91"/>
      <c r="AJ83" s="91"/>
    </row>
    <row r="84" spans="1:36" s="23" customFormat="1" ht="64.5" customHeight="1" x14ac:dyDescent="0.25">
      <c r="A84" s="46">
        <v>1</v>
      </c>
      <c r="B84" s="169" t="s">
        <v>83</v>
      </c>
      <c r="C84" s="170"/>
      <c r="D84" s="170"/>
      <c r="E84" s="170"/>
      <c r="F84" s="170"/>
      <c r="G84" s="170"/>
      <c r="H84" s="171"/>
      <c r="I84" s="9" t="s">
        <v>18</v>
      </c>
      <c r="J84" s="9"/>
      <c r="K84" s="210" t="s">
        <v>21</v>
      </c>
      <c r="L84" s="211"/>
      <c r="M84" s="9"/>
      <c r="N84" s="9"/>
      <c r="O84" s="273">
        <f>O79/O82</f>
        <v>129133.10466666667</v>
      </c>
      <c r="P84" s="273"/>
      <c r="Q84" s="202"/>
      <c r="R84" s="202"/>
      <c r="S84" s="161">
        <f>O84</f>
        <v>129133.10466666667</v>
      </c>
      <c r="T84" s="161"/>
      <c r="U84" s="116">
        <f>U79/U82</f>
        <v>129131.31166666668</v>
      </c>
      <c r="V84" s="84"/>
      <c r="W84" s="109">
        <f>U84</f>
        <v>129131.31166666668</v>
      </c>
      <c r="X84" s="114">
        <f>U84-O84</f>
        <v>-1.7929999999905704</v>
      </c>
      <c r="Y84" s="114"/>
      <c r="Z84" s="114">
        <f>X84</f>
        <v>-1.7929999999905704</v>
      </c>
      <c r="AA84" s="129"/>
      <c r="AB84" s="138"/>
      <c r="AC84" s="132"/>
      <c r="AD84" s="139"/>
      <c r="AE84" s="132"/>
      <c r="AF84" s="135"/>
      <c r="AG84" s="135"/>
      <c r="AH84" s="135"/>
      <c r="AI84" s="91"/>
      <c r="AJ84" s="91"/>
    </row>
    <row r="85" spans="1:36" s="23" customFormat="1" ht="19.5" customHeight="1" x14ac:dyDescent="0.25">
      <c r="A85" s="46"/>
      <c r="B85" s="165" t="s">
        <v>25</v>
      </c>
      <c r="C85" s="165"/>
      <c r="D85" s="165"/>
      <c r="E85" s="165"/>
      <c r="F85" s="11"/>
      <c r="G85" s="11"/>
      <c r="H85" s="11"/>
      <c r="I85" s="9"/>
      <c r="J85" s="9"/>
      <c r="K85" s="210"/>
      <c r="L85" s="211"/>
      <c r="M85" s="9"/>
      <c r="N85" s="9"/>
      <c r="O85" s="148"/>
      <c r="P85" s="148"/>
      <c r="Q85" s="160"/>
      <c r="R85" s="160"/>
      <c r="S85" s="202"/>
      <c r="T85" s="160"/>
      <c r="U85" s="46"/>
      <c r="V85" s="46"/>
      <c r="W85" s="110"/>
      <c r="X85" s="56"/>
      <c r="Y85" s="46"/>
      <c r="Z85" s="56"/>
      <c r="AA85" s="129"/>
      <c r="AB85" s="138"/>
      <c r="AC85" s="132"/>
      <c r="AD85" s="132"/>
      <c r="AE85" s="132"/>
      <c r="AF85" s="135"/>
      <c r="AG85" s="135"/>
      <c r="AH85" s="135"/>
      <c r="AI85" s="91"/>
      <c r="AJ85" s="91"/>
    </row>
    <row r="86" spans="1:36" s="23" customFormat="1" ht="140.25" customHeight="1" x14ac:dyDescent="0.25">
      <c r="A86" s="46">
        <v>1</v>
      </c>
      <c r="B86" s="244" t="s">
        <v>84</v>
      </c>
      <c r="C86" s="244"/>
      <c r="D86" s="244"/>
      <c r="E86" s="244"/>
      <c r="F86" s="244"/>
      <c r="G86" s="244"/>
      <c r="H86" s="244"/>
      <c r="I86" s="9" t="s">
        <v>85</v>
      </c>
      <c r="J86" s="9"/>
      <c r="K86" s="210" t="s">
        <v>21</v>
      </c>
      <c r="L86" s="211"/>
      <c r="M86" s="9"/>
      <c r="N86" s="9"/>
      <c r="O86" s="141">
        <f>O82/O80*100</f>
        <v>88.235294117647058</v>
      </c>
      <c r="P86" s="141"/>
      <c r="Q86" s="185"/>
      <c r="R86" s="185"/>
      <c r="S86" s="161">
        <f>O86</f>
        <v>88.235294117647058</v>
      </c>
      <c r="T86" s="185"/>
      <c r="U86" s="112">
        <f>U82/U80*100</f>
        <v>88.235294117647058</v>
      </c>
      <c r="V86" s="113"/>
      <c r="W86" s="111">
        <f>U86</f>
        <v>88.235294117647058</v>
      </c>
      <c r="X86" s="114">
        <f>U86-O86</f>
        <v>0</v>
      </c>
      <c r="Y86" s="110"/>
      <c r="Z86" s="114">
        <f>X86</f>
        <v>0</v>
      </c>
      <c r="AA86" s="129"/>
      <c r="AB86" s="138"/>
      <c r="AC86" s="132"/>
      <c r="AD86" s="132"/>
      <c r="AE86" s="132"/>
      <c r="AF86" s="135"/>
      <c r="AG86" s="135"/>
      <c r="AH86" s="135"/>
      <c r="AI86" s="91"/>
      <c r="AJ86" s="91"/>
    </row>
    <row r="87" spans="1:36" s="23" customFormat="1" ht="15.75" x14ac:dyDescent="0.25">
      <c r="A87" s="46"/>
      <c r="B87" s="190" t="s">
        <v>122</v>
      </c>
      <c r="C87" s="191"/>
      <c r="D87" s="191"/>
      <c r="E87" s="191"/>
      <c r="F87" s="191"/>
      <c r="G87" s="191"/>
      <c r="H87" s="191"/>
      <c r="I87" s="191"/>
      <c r="J87" s="191"/>
      <c r="K87" s="191"/>
      <c r="L87" s="191"/>
      <c r="M87" s="191"/>
      <c r="N87" s="191"/>
      <c r="O87" s="191"/>
      <c r="P87" s="191"/>
      <c r="Q87" s="191"/>
      <c r="R87" s="191"/>
      <c r="S87" s="191"/>
      <c r="T87" s="192"/>
      <c r="U87" s="47"/>
      <c r="V87" s="47"/>
      <c r="W87" s="47"/>
      <c r="X87" s="47"/>
      <c r="Y87" s="47"/>
      <c r="Z87" s="47"/>
      <c r="AA87" s="129"/>
      <c r="AB87" s="138"/>
      <c r="AC87" s="132"/>
      <c r="AD87" s="132"/>
      <c r="AE87" s="132"/>
      <c r="AF87" s="135"/>
      <c r="AG87" s="135"/>
      <c r="AH87" s="135"/>
      <c r="AI87" s="91"/>
      <c r="AJ87" s="91"/>
    </row>
    <row r="88" spans="1:36" s="23" customFormat="1" ht="15.75" x14ac:dyDescent="0.25">
      <c r="A88" s="46"/>
      <c r="B88" s="165" t="s">
        <v>22</v>
      </c>
      <c r="C88" s="165"/>
      <c r="D88" s="165"/>
      <c r="E88" s="165"/>
      <c r="F88" s="11"/>
      <c r="G88" s="11"/>
      <c r="H88" s="11"/>
      <c r="I88" s="47"/>
      <c r="J88" s="47"/>
      <c r="K88" s="159"/>
      <c r="L88" s="159"/>
      <c r="M88" s="88"/>
      <c r="N88" s="88"/>
      <c r="O88" s="159"/>
      <c r="P88" s="159"/>
      <c r="Q88" s="159"/>
      <c r="R88" s="159"/>
      <c r="S88" s="159"/>
      <c r="T88" s="159"/>
      <c r="U88" s="47"/>
      <c r="V88" s="47"/>
      <c r="W88" s="47"/>
      <c r="X88" s="47"/>
      <c r="Y88" s="47"/>
      <c r="Z88" s="47"/>
      <c r="AA88" s="129"/>
      <c r="AB88" s="138"/>
      <c r="AC88" s="132"/>
      <c r="AD88" s="132"/>
      <c r="AE88" s="132"/>
      <c r="AF88" s="135"/>
      <c r="AG88" s="135"/>
      <c r="AH88" s="135"/>
      <c r="AI88" s="91"/>
      <c r="AJ88" s="91"/>
    </row>
    <row r="89" spans="1:36" s="23" customFormat="1" ht="15.75" customHeight="1" x14ac:dyDescent="0.25">
      <c r="A89" s="46">
        <v>1</v>
      </c>
      <c r="B89" s="156" t="s">
        <v>91</v>
      </c>
      <c r="C89" s="156"/>
      <c r="D89" s="156"/>
      <c r="E89" s="156"/>
      <c r="F89" s="50"/>
      <c r="G89" s="50"/>
      <c r="H89" s="50"/>
      <c r="I89" s="9" t="s">
        <v>18</v>
      </c>
      <c r="J89" s="9"/>
      <c r="K89" s="289" t="s">
        <v>20</v>
      </c>
      <c r="L89" s="290"/>
      <c r="M89" s="9"/>
      <c r="N89" s="9"/>
      <c r="O89" s="159"/>
      <c r="P89" s="159"/>
      <c r="Q89" s="209">
        <f>SUM(Q90:R91)</f>
        <v>4260088.18</v>
      </c>
      <c r="R89" s="209"/>
      <c r="S89" s="212">
        <f>Q89</f>
        <v>4260088.18</v>
      </c>
      <c r="T89" s="212"/>
      <c r="U89" s="76"/>
      <c r="V89" s="75">
        <f>V90+V91+V92</f>
        <v>1820608.54</v>
      </c>
      <c r="W89" s="116">
        <f>V89</f>
        <v>1820608.54</v>
      </c>
      <c r="X89" s="75"/>
      <c r="Y89" s="116">
        <f>Y90+Y91+Y92</f>
        <v>-2439483.64</v>
      </c>
      <c r="Z89" s="116">
        <f>Y89</f>
        <v>-2439483.64</v>
      </c>
      <c r="AA89" s="129"/>
      <c r="AB89" s="138"/>
      <c r="AC89" s="132"/>
      <c r="AD89" s="132"/>
      <c r="AE89" s="132"/>
      <c r="AF89" s="135"/>
      <c r="AG89" s="135"/>
      <c r="AH89" s="135"/>
      <c r="AI89" s="91"/>
      <c r="AJ89" s="91"/>
    </row>
    <row r="90" spans="1:36" s="23" customFormat="1" ht="48.75" customHeight="1" x14ac:dyDescent="0.25">
      <c r="A90" s="46">
        <f>A89+1</f>
        <v>2</v>
      </c>
      <c r="B90" s="235" t="s">
        <v>92</v>
      </c>
      <c r="C90" s="236"/>
      <c r="D90" s="236"/>
      <c r="E90" s="236"/>
      <c r="F90" s="236"/>
      <c r="G90" s="236"/>
      <c r="H90" s="237"/>
      <c r="I90" s="9" t="s">
        <v>19</v>
      </c>
      <c r="J90" s="9"/>
      <c r="K90" s="291"/>
      <c r="L90" s="292"/>
      <c r="M90" s="57"/>
      <c r="N90" s="62"/>
      <c r="O90" s="159"/>
      <c r="P90" s="159"/>
      <c r="Q90" s="177">
        <f>(1500000+498522)+772766-124778.82+149804-47225+500000</f>
        <v>3249088.18</v>
      </c>
      <c r="R90" s="177"/>
      <c r="S90" s="212">
        <f>Q90</f>
        <v>3249088.18</v>
      </c>
      <c r="T90" s="212"/>
      <c r="U90" s="77"/>
      <c r="V90" s="75">
        <f>934137.49+102578.63+647987.18</f>
        <v>1684703.3</v>
      </c>
      <c r="W90" s="116">
        <f t="shared" ref="W90:W96" si="0">V90</f>
        <v>1684703.3</v>
      </c>
      <c r="X90" s="75"/>
      <c r="Y90" s="116">
        <f>V90-Q90</f>
        <v>-1564384.8800000001</v>
      </c>
      <c r="Z90" s="116">
        <f>Y90</f>
        <v>-1564384.8800000001</v>
      </c>
      <c r="AA90" s="129"/>
      <c r="AB90" s="138"/>
      <c r="AC90" s="132">
        <f>(1500000+498522)+772766-124778.82+149804-47225+500000</f>
        <v>3249088.18</v>
      </c>
      <c r="AD90" s="132"/>
      <c r="AE90" s="132"/>
      <c r="AF90" s="135"/>
      <c r="AG90" s="135"/>
      <c r="AH90" s="135"/>
      <c r="AI90" s="91"/>
      <c r="AJ90" s="91"/>
    </row>
    <row r="91" spans="1:36" s="23" customFormat="1" ht="33.75" customHeight="1" x14ac:dyDescent="0.25">
      <c r="A91" s="46">
        <f>A90+1</f>
        <v>3</v>
      </c>
      <c r="B91" s="149" t="s">
        <v>126</v>
      </c>
      <c r="C91" s="150"/>
      <c r="D91" s="150"/>
      <c r="E91" s="150"/>
      <c r="F91" s="150"/>
      <c r="G91" s="150"/>
      <c r="H91" s="151"/>
      <c r="I91" s="9" t="s">
        <v>19</v>
      </c>
      <c r="J91" s="53"/>
      <c r="K91" s="291"/>
      <c r="L91" s="292"/>
      <c r="M91" s="63"/>
      <c r="N91" s="63"/>
      <c r="O91" s="159"/>
      <c r="P91" s="159"/>
      <c r="Q91" s="177">
        <v>1011000</v>
      </c>
      <c r="R91" s="177"/>
      <c r="S91" s="212">
        <f>Q91</f>
        <v>1011000</v>
      </c>
      <c r="T91" s="212"/>
      <c r="U91" s="78"/>
      <c r="V91" s="75">
        <f>10692.82+125208.42</f>
        <v>135901.24</v>
      </c>
      <c r="W91" s="116">
        <f t="shared" si="0"/>
        <v>135901.24</v>
      </c>
      <c r="X91" s="79"/>
      <c r="Y91" s="116">
        <f>V91-Q91</f>
        <v>-875098.76</v>
      </c>
      <c r="Z91" s="116">
        <f>Y91</f>
        <v>-875098.76</v>
      </c>
      <c r="AA91" s="129"/>
      <c r="AB91" s="138"/>
      <c r="AC91" s="132"/>
      <c r="AD91" s="132"/>
      <c r="AE91" s="132"/>
      <c r="AF91" s="135"/>
      <c r="AG91" s="135"/>
      <c r="AH91" s="135"/>
      <c r="AI91" s="91"/>
      <c r="AJ91" s="91"/>
    </row>
    <row r="92" spans="1:36" s="23" customFormat="1" ht="64.5" customHeight="1" x14ac:dyDescent="0.25">
      <c r="A92" s="46">
        <f>A91+1</f>
        <v>4</v>
      </c>
      <c r="B92" s="149" t="s">
        <v>117</v>
      </c>
      <c r="C92" s="150"/>
      <c r="D92" s="150"/>
      <c r="E92" s="150"/>
      <c r="F92" s="54"/>
      <c r="G92" s="54"/>
      <c r="H92" s="55"/>
      <c r="I92" s="9" t="s">
        <v>19</v>
      </c>
      <c r="J92" s="53"/>
      <c r="K92" s="293"/>
      <c r="L92" s="294"/>
      <c r="M92" s="63"/>
      <c r="N92" s="63"/>
      <c r="O92" s="159"/>
      <c r="P92" s="159"/>
      <c r="Q92" s="278">
        <v>4</v>
      </c>
      <c r="R92" s="279"/>
      <c r="S92" s="298">
        <f>Q92</f>
        <v>4</v>
      </c>
      <c r="T92" s="298"/>
      <c r="U92" s="78"/>
      <c r="V92" s="85">
        <v>4</v>
      </c>
      <c r="W92" s="117">
        <f t="shared" si="0"/>
        <v>4</v>
      </c>
      <c r="X92" s="86"/>
      <c r="Y92" s="117">
        <f>V92-Q92</f>
        <v>0</v>
      </c>
      <c r="Z92" s="117">
        <f>Y92</f>
        <v>0</v>
      </c>
      <c r="AA92" s="129"/>
      <c r="AB92" s="138"/>
      <c r="AC92" s="132"/>
      <c r="AD92" s="132"/>
      <c r="AE92" s="132"/>
      <c r="AF92" s="135"/>
      <c r="AG92" s="135"/>
      <c r="AH92" s="135"/>
      <c r="AI92" s="91"/>
      <c r="AJ92" s="91"/>
    </row>
    <row r="93" spans="1:36" s="23" customFormat="1" ht="48.75" customHeight="1" x14ac:dyDescent="0.25">
      <c r="A93" s="46">
        <f>A92+1</f>
        <v>5</v>
      </c>
      <c r="B93" s="149" t="s">
        <v>65</v>
      </c>
      <c r="C93" s="150"/>
      <c r="D93" s="150"/>
      <c r="E93" s="150"/>
      <c r="F93" s="150"/>
      <c r="G93" s="150"/>
      <c r="H93" s="151"/>
      <c r="I93" s="9" t="s">
        <v>19</v>
      </c>
      <c r="J93" s="53"/>
      <c r="K93" s="168" t="s">
        <v>106</v>
      </c>
      <c r="L93" s="168"/>
      <c r="M93" s="63"/>
      <c r="N93" s="63"/>
      <c r="O93" s="182"/>
      <c r="P93" s="182"/>
      <c r="Q93" s="188">
        <v>2</v>
      </c>
      <c r="R93" s="188"/>
      <c r="S93" s="184">
        <f>Q93</f>
        <v>2</v>
      </c>
      <c r="T93" s="185"/>
      <c r="U93" s="64"/>
      <c r="V93" s="70">
        <v>2</v>
      </c>
      <c r="W93" s="118">
        <f t="shared" si="0"/>
        <v>2</v>
      </c>
      <c r="X93" s="59"/>
      <c r="Y93" s="108">
        <f>V93-Q93</f>
        <v>0</v>
      </c>
      <c r="Z93" s="108">
        <f>Y93</f>
        <v>0</v>
      </c>
      <c r="AA93" s="129"/>
      <c r="AB93" s="138"/>
      <c r="AC93" s="132"/>
      <c r="AD93" s="132"/>
      <c r="AE93" s="132"/>
      <c r="AF93" s="135"/>
      <c r="AG93" s="135"/>
      <c r="AH93" s="135"/>
      <c r="AI93" s="91"/>
      <c r="AJ93" s="91"/>
    </row>
    <row r="94" spans="1:36" s="23" customFormat="1" ht="15.75" x14ac:dyDescent="0.25">
      <c r="A94" s="46"/>
      <c r="B94" s="165" t="s">
        <v>23</v>
      </c>
      <c r="C94" s="165"/>
      <c r="D94" s="165"/>
      <c r="E94" s="165"/>
      <c r="F94" s="11"/>
      <c r="G94" s="11"/>
      <c r="H94" s="11"/>
      <c r="I94" s="9"/>
      <c r="J94" s="9"/>
      <c r="K94" s="148"/>
      <c r="L94" s="148"/>
      <c r="M94" s="9"/>
      <c r="N94" s="9"/>
      <c r="O94" s="182"/>
      <c r="P94" s="182"/>
      <c r="Q94" s="168"/>
      <c r="R94" s="168"/>
      <c r="S94" s="185"/>
      <c r="T94" s="185"/>
      <c r="U94" s="47"/>
      <c r="V94" s="69"/>
      <c r="W94" s="69"/>
      <c r="X94" s="58"/>
      <c r="Y94" s="108"/>
      <c r="Z94" s="108"/>
      <c r="AA94" s="129"/>
      <c r="AB94" s="138"/>
      <c r="AC94" s="132"/>
      <c r="AD94" s="132"/>
      <c r="AE94" s="132"/>
      <c r="AF94" s="135"/>
      <c r="AG94" s="135"/>
      <c r="AH94" s="135"/>
      <c r="AI94" s="91"/>
      <c r="AJ94" s="91"/>
    </row>
    <row r="95" spans="1:36" s="23" customFormat="1" ht="65.25" customHeight="1" x14ac:dyDescent="0.25">
      <c r="A95" s="46">
        <v>1</v>
      </c>
      <c r="B95" s="149" t="s">
        <v>93</v>
      </c>
      <c r="C95" s="150"/>
      <c r="D95" s="150"/>
      <c r="E95" s="150"/>
      <c r="F95" s="150"/>
      <c r="G95" s="150"/>
      <c r="H95" s="151"/>
      <c r="I95" s="9" t="s">
        <v>19</v>
      </c>
      <c r="J95" s="9"/>
      <c r="K95" s="148" t="s">
        <v>26</v>
      </c>
      <c r="L95" s="148"/>
      <c r="M95" s="9"/>
      <c r="N95" s="9"/>
      <c r="O95" s="182"/>
      <c r="P95" s="182"/>
      <c r="Q95" s="188">
        <v>4</v>
      </c>
      <c r="R95" s="188"/>
      <c r="S95" s="184">
        <f>Q95</f>
        <v>4</v>
      </c>
      <c r="T95" s="185"/>
      <c r="U95" s="47"/>
      <c r="V95" s="71">
        <v>2</v>
      </c>
      <c r="W95" s="118">
        <f t="shared" si="0"/>
        <v>2</v>
      </c>
      <c r="X95" s="58"/>
      <c r="Y95" s="108">
        <f>V95-Q95</f>
        <v>-2</v>
      </c>
      <c r="Z95" s="108">
        <f>Y95</f>
        <v>-2</v>
      </c>
      <c r="AA95" s="149"/>
      <c r="AB95" s="150"/>
      <c r="AC95" s="150"/>
      <c r="AD95" s="150"/>
      <c r="AE95" s="150"/>
      <c r="AF95" s="150"/>
      <c r="AG95" s="151"/>
      <c r="AH95" s="135"/>
      <c r="AI95" s="91"/>
      <c r="AJ95" s="91"/>
    </row>
    <row r="96" spans="1:36" s="23" customFormat="1" ht="36" customHeight="1" x14ac:dyDescent="0.25">
      <c r="A96" s="46">
        <v>2</v>
      </c>
      <c r="B96" s="149" t="s">
        <v>127</v>
      </c>
      <c r="C96" s="150"/>
      <c r="D96" s="150"/>
      <c r="E96" s="150"/>
      <c r="F96" s="150"/>
      <c r="G96" s="150"/>
      <c r="H96" s="151"/>
      <c r="I96" s="9" t="s">
        <v>19</v>
      </c>
      <c r="J96" s="53"/>
      <c r="K96" s="148" t="s">
        <v>26</v>
      </c>
      <c r="L96" s="148"/>
      <c r="M96" s="53"/>
      <c r="N96" s="53"/>
      <c r="O96" s="182"/>
      <c r="P96" s="182"/>
      <c r="Q96" s="188">
        <v>2</v>
      </c>
      <c r="R96" s="188"/>
      <c r="S96" s="184">
        <f>Q96</f>
        <v>2</v>
      </c>
      <c r="T96" s="185"/>
      <c r="U96" s="64"/>
      <c r="V96" s="71"/>
      <c r="W96" s="118">
        <f t="shared" si="0"/>
        <v>0</v>
      </c>
      <c r="X96" s="59"/>
      <c r="Y96" s="108">
        <f>V96-Q96</f>
        <v>-2</v>
      </c>
      <c r="Z96" s="108">
        <f>Y96</f>
        <v>-2</v>
      </c>
      <c r="AA96" s="129"/>
      <c r="AB96" s="138"/>
      <c r="AC96" s="132"/>
      <c r="AD96" s="132"/>
      <c r="AE96" s="132"/>
      <c r="AF96" s="135"/>
      <c r="AG96" s="135"/>
      <c r="AH96" s="135"/>
      <c r="AI96" s="91"/>
      <c r="AJ96" s="91"/>
    </row>
    <row r="97" spans="1:36" s="23" customFormat="1" ht="21.75" customHeight="1" x14ac:dyDescent="0.25">
      <c r="A97" s="46"/>
      <c r="B97" s="165" t="s">
        <v>24</v>
      </c>
      <c r="C97" s="165"/>
      <c r="D97" s="165"/>
      <c r="E97" s="165"/>
      <c r="F97" s="11"/>
      <c r="G97" s="11"/>
      <c r="H97" s="11"/>
      <c r="I97" s="9"/>
      <c r="J97" s="9"/>
      <c r="K97" s="148"/>
      <c r="L97" s="148"/>
      <c r="M97" s="9"/>
      <c r="N97" s="9"/>
      <c r="O97" s="159"/>
      <c r="P97" s="159"/>
      <c r="Q97" s="148"/>
      <c r="R97" s="148"/>
      <c r="S97" s="160"/>
      <c r="T97" s="160"/>
      <c r="U97" s="47"/>
      <c r="V97" s="46"/>
      <c r="W97" s="46"/>
      <c r="X97" s="46"/>
      <c r="Y97" s="114"/>
      <c r="Z97" s="114"/>
      <c r="AA97" s="129"/>
      <c r="AB97" s="138"/>
      <c r="AC97" s="132"/>
      <c r="AD97" s="132"/>
      <c r="AE97" s="132"/>
      <c r="AF97" s="135"/>
      <c r="AG97" s="135"/>
      <c r="AH97" s="135"/>
      <c r="AI97" s="91"/>
      <c r="AJ97" s="91"/>
    </row>
    <row r="98" spans="1:36" s="23" customFormat="1" ht="65.25" customHeight="1" x14ac:dyDescent="0.25">
      <c r="A98" s="46">
        <v>1</v>
      </c>
      <c r="B98" s="169" t="s">
        <v>118</v>
      </c>
      <c r="C98" s="170"/>
      <c r="D98" s="170"/>
      <c r="E98" s="170"/>
      <c r="F98" s="170"/>
      <c r="G98" s="170"/>
      <c r="H98" s="171"/>
      <c r="I98" s="9" t="s">
        <v>18</v>
      </c>
      <c r="J98" s="9"/>
      <c r="K98" s="148" t="s">
        <v>21</v>
      </c>
      <c r="L98" s="148"/>
      <c r="M98" s="9"/>
      <c r="N98" s="9"/>
      <c r="O98" s="159"/>
      <c r="P98" s="159"/>
      <c r="Q98" s="172">
        <f>Q90/Q95</f>
        <v>812272.04500000004</v>
      </c>
      <c r="R98" s="172"/>
      <c r="S98" s="161">
        <f>Q98</f>
        <v>812272.04500000004</v>
      </c>
      <c r="T98" s="161"/>
      <c r="U98" s="119"/>
      <c r="V98" s="120">
        <f>V90/V95</f>
        <v>842351.65</v>
      </c>
      <c r="W98" s="121">
        <f>V98</f>
        <v>842351.65</v>
      </c>
      <c r="X98" s="114"/>
      <c r="Y98" s="114">
        <f>V98-Q98</f>
        <v>30079.604999999981</v>
      </c>
      <c r="Z98" s="114">
        <f>Y98</f>
        <v>30079.604999999981</v>
      </c>
      <c r="AA98" s="129"/>
      <c r="AB98" s="138"/>
      <c r="AC98" s="132"/>
      <c r="AD98" s="132"/>
      <c r="AE98" s="132"/>
      <c r="AF98" s="135"/>
      <c r="AG98" s="135"/>
      <c r="AH98" s="135"/>
      <c r="AI98" s="91"/>
      <c r="AJ98" s="91"/>
    </row>
    <row r="99" spans="1:36" s="23" customFormat="1" ht="48.75" customHeight="1" x14ac:dyDescent="0.25">
      <c r="A99" s="46">
        <v>2</v>
      </c>
      <c r="B99" s="169" t="s">
        <v>119</v>
      </c>
      <c r="C99" s="170"/>
      <c r="D99" s="170"/>
      <c r="E99" s="170"/>
      <c r="F99" s="48"/>
      <c r="G99" s="48"/>
      <c r="H99" s="49"/>
      <c r="I99" s="9" t="s">
        <v>18</v>
      </c>
      <c r="J99" s="53"/>
      <c r="K99" s="148" t="s">
        <v>21</v>
      </c>
      <c r="L99" s="148"/>
      <c r="M99" s="9"/>
      <c r="N99" s="9"/>
      <c r="O99" s="159"/>
      <c r="P99" s="159"/>
      <c r="Q99" s="162">
        <f>Q91/Q96</f>
        <v>505500</v>
      </c>
      <c r="R99" s="163"/>
      <c r="S99" s="161">
        <f>Q99</f>
        <v>505500</v>
      </c>
      <c r="T99" s="161"/>
      <c r="U99" s="119"/>
      <c r="V99" s="122" t="e">
        <f>V91/V96</f>
        <v>#DIV/0!</v>
      </c>
      <c r="W99" s="121" t="e">
        <f>V99</f>
        <v>#DIV/0!</v>
      </c>
      <c r="X99" s="114"/>
      <c r="Y99" s="114" t="e">
        <f>V99-Q99</f>
        <v>#DIV/0!</v>
      </c>
      <c r="Z99" s="114" t="e">
        <f>Y99</f>
        <v>#DIV/0!</v>
      </c>
      <c r="AA99" s="129"/>
      <c r="AB99" s="138"/>
      <c r="AC99" s="132"/>
      <c r="AD99" s="132"/>
      <c r="AE99" s="132"/>
      <c r="AF99" s="135"/>
      <c r="AG99" s="135"/>
      <c r="AH99" s="135"/>
      <c r="AI99" s="91"/>
      <c r="AJ99" s="91"/>
    </row>
    <row r="100" spans="1:36" s="23" customFormat="1" ht="19.5" customHeight="1" x14ac:dyDescent="0.25">
      <c r="A100" s="46"/>
      <c r="B100" s="165" t="s">
        <v>25</v>
      </c>
      <c r="C100" s="165"/>
      <c r="D100" s="165"/>
      <c r="E100" s="165"/>
      <c r="F100" s="11"/>
      <c r="G100" s="11"/>
      <c r="H100" s="11"/>
      <c r="I100" s="9"/>
      <c r="J100" s="9"/>
      <c r="K100" s="148"/>
      <c r="L100" s="148"/>
      <c r="M100" s="9"/>
      <c r="N100" s="9"/>
      <c r="O100" s="159"/>
      <c r="P100" s="159"/>
      <c r="Q100" s="148"/>
      <c r="R100" s="148"/>
      <c r="S100" s="160"/>
      <c r="T100" s="160"/>
      <c r="U100" s="47"/>
      <c r="V100" s="46"/>
      <c r="W100" s="46"/>
      <c r="X100" s="46"/>
      <c r="Y100" s="56"/>
      <c r="Z100" s="56"/>
      <c r="AA100" s="129"/>
      <c r="AB100" s="138"/>
      <c r="AC100" s="132"/>
      <c r="AD100" s="132"/>
      <c r="AE100" s="132"/>
      <c r="AF100" s="135"/>
      <c r="AG100" s="135"/>
      <c r="AH100" s="135"/>
      <c r="AI100" s="91"/>
      <c r="AJ100" s="91"/>
    </row>
    <row r="101" spans="1:36" s="23" customFormat="1" ht="144" customHeight="1" x14ac:dyDescent="0.25">
      <c r="A101" s="46">
        <v>1</v>
      </c>
      <c r="B101" s="156" t="s">
        <v>120</v>
      </c>
      <c r="C101" s="156"/>
      <c r="D101" s="156"/>
      <c r="E101" s="156"/>
      <c r="F101" s="50"/>
      <c r="G101" s="50"/>
      <c r="H101" s="50"/>
      <c r="I101" s="9" t="s">
        <v>85</v>
      </c>
      <c r="J101" s="9"/>
      <c r="K101" s="148" t="s">
        <v>21</v>
      </c>
      <c r="L101" s="148"/>
      <c r="M101" s="9"/>
      <c r="N101" s="9"/>
      <c r="O101" s="159"/>
      <c r="P101" s="159"/>
      <c r="Q101" s="141">
        <f>Q95/Q92*100</f>
        <v>100</v>
      </c>
      <c r="R101" s="141"/>
      <c r="S101" s="142">
        <f>Q101</f>
        <v>100</v>
      </c>
      <c r="T101" s="142"/>
      <c r="U101" s="123"/>
      <c r="V101" s="124">
        <f>V95/V92*100</f>
        <v>50</v>
      </c>
      <c r="W101" s="121">
        <f>V101</f>
        <v>50</v>
      </c>
      <c r="X101" s="110"/>
      <c r="Y101" s="114">
        <f>V101-Q101</f>
        <v>-50</v>
      </c>
      <c r="Z101" s="114">
        <f>Y101</f>
        <v>-50</v>
      </c>
      <c r="AA101" s="129"/>
      <c r="AB101" s="138"/>
      <c r="AC101" s="132"/>
      <c r="AD101" s="132"/>
      <c r="AE101" s="132"/>
      <c r="AF101" s="135"/>
      <c r="AG101" s="135"/>
      <c r="AH101" s="135"/>
      <c r="AI101" s="91"/>
      <c r="AJ101" s="91"/>
    </row>
    <row r="102" spans="1:36" s="23" customFormat="1" ht="83.25" customHeight="1" x14ac:dyDescent="0.25">
      <c r="A102" s="46">
        <v>2</v>
      </c>
      <c r="B102" s="156" t="s">
        <v>121</v>
      </c>
      <c r="C102" s="156"/>
      <c r="D102" s="156"/>
      <c r="E102" s="156"/>
      <c r="F102" s="50"/>
      <c r="G102" s="50"/>
      <c r="H102" s="50"/>
      <c r="I102" s="9" t="s">
        <v>85</v>
      </c>
      <c r="J102" s="9"/>
      <c r="K102" s="148" t="s">
        <v>21</v>
      </c>
      <c r="L102" s="148"/>
      <c r="M102" s="9"/>
      <c r="N102" s="9"/>
      <c r="O102" s="159"/>
      <c r="P102" s="159"/>
      <c r="Q102" s="141">
        <f>Q96/Q93*100</f>
        <v>100</v>
      </c>
      <c r="R102" s="141"/>
      <c r="S102" s="142">
        <f>Q102</f>
        <v>100</v>
      </c>
      <c r="T102" s="142"/>
      <c r="U102" s="123"/>
      <c r="V102" s="124">
        <f>V96/V93*100</f>
        <v>0</v>
      </c>
      <c r="W102" s="121">
        <f>V102</f>
        <v>0</v>
      </c>
      <c r="X102" s="110"/>
      <c r="Y102" s="114">
        <f>V102-Q102</f>
        <v>-100</v>
      </c>
      <c r="Z102" s="114">
        <f>Y102</f>
        <v>-100</v>
      </c>
      <c r="AA102" s="129"/>
      <c r="AB102" s="138"/>
      <c r="AC102" s="132"/>
      <c r="AD102" s="132"/>
      <c r="AE102" s="132"/>
      <c r="AF102" s="135"/>
      <c r="AG102" s="135"/>
      <c r="AH102" s="135"/>
      <c r="AI102" s="91"/>
      <c r="AJ102" s="91"/>
    </row>
    <row r="103" spans="1:36" s="23" customFormat="1" ht="15.75" x14ac:dyDescent="0.25">
      <c r="A103" s="46"/>
      <c r="B103" s="190" t="s">
        <v>111</v>
      </c>
      <c r="C103" s="191"/>
      <c r="D103" s="191"/>
      <c r="E103" s="191"/>
      <c r="F103" s="191"/>
      <c r="G103" s="191"/>
      <c r="H103" s="191"/>
      <c r="I103" s="191"/>
      <c r="J103" s="191"/>
      <c r="K103" s="191"/>
      <c r="L103" s="191"/>
      <c r="M103" s="191"/>
      <c r="N103" s="191"/>
      <c r="O103" s="191"/>
      <c r="P103" s="191"/>
      <c r="Q103" s="191"/>
      <c r="R103" s="191"/>
      <c r="S103" s="191"/>
      <c r="T103" s="192"/>
      <c r="U103" s="47"/>
      <c r="V103" s="47"/>
      <c r="W103" s="47"/>
      <c r="X103" s="61"/>
      <c r="Y103" s="47"/>
      <c r="Z103" s="61"/>
      <c r="AA103" s="129"/>
      <c r="AB103" s="138"/>
      <c r="AC103" s="132"/>
      <c r="AD103" s="132"/>
      <c r="AE103" s="132"/>
      <c r="AF103" s="135"/>
      <c r="AG103" s="135"/>
      <c r="AH103" s="135"/>
      <c r="AI103" s="91"/>
      <c r="AJ103" s="91"/>
    </row>
    <row r="104" spans="1:36" s="23" customFormat="1" ht="15.75" x14ac:dyDescent="0.25">
      <c r="A104" s="46"/>
      <c r="B104" s="165" t="s">
        <v>22</v>
      </c>
      <c r="C104" s="165"/>
      <c r="D104" s="165"/>
      <c r="E104" s="165"/>
      <c r="F104" s="11"/>
      <c r="G104" s="11"/>
      <c r="H104" s="11"/>
      <c r="I104" s="47"/>
      <c r="J104" s="47"/>
      <c r="K104" s="159"/>
      <c r="L104" s="159"/>
      <c r="M104" s="88"/>
      <c r="N104" s="88"/>
      <c r="O104" s="159"/>
      <c r="P104" s="159"/>
      <c r="Q104" s="159"/>
      <c r="R104" s="159"/>
      <c r="S104" s="159"/>
      <c r="T104" s="159"/>
      <c r="U104" s="47"/>
      <c r="V104" s="47"/>
      <c r="W104" s="47"/>
      <c r="X104" s="61"/>
      <c r="Y104" s="47"/>
      <c r="Z104" s="61"/>
      <c r="AA104" s="129"/>
      <c r="AB104" s="138"/>
      <c r="AC104" s="132"/>
      <c r="AD104" s="132"/>
      <c r="AE104" s="132"/>
      <c r="AF104" s="135"/>
      <c r="AG104" s="135"/>
      <c r="AH104" s="135"/>
      <c r="AI104" s="91"/>
      <c r="AJ104" s="91"/>
    </row>
    <row r="105" spans="1:36" s="23" customFormat="1" ht="84.75" customHeight="1" x14ac:dyDescent="0.25">
      <c r="A105" s="46">
        <v>1</v>
      </c>
      <c r="B105" s="156" t="s">
        <v>99</v>
      </c>
      <c r="C105" s="156"/>
      <c r="D105" s="156"/>
      <c r="E105" s="156"/>
      <c r="F105" s="50"/>
      <c r="G105" s="50"/>
      <c r="H105" s="50"/>
      <c r="I105" s="9" t="s">
        <v>18</v>
      </c>
      <c r="J105" s="9"/>
      <c r="K105" s="148" t="s">
        <v>20</v>
      </c>
      <c r="L105" s="148"/>
      <c r="M105" s="9"/>
      <c r="N105" s="9"/>
      <c r="O105" s="202">
        <f>383798-19548.81</f>
        <v>364249.19</v>
      </c>
      <c r="P105" s="202"/>
      <c r="Q105" s="239"/>
      <c r="R105" s="239"/>
      <c r="S105" s="161">
        <f>O105</f>
        <v>364249.19</v>
      </c>
      <c r="T105" s="161"/>
      <c r="U105" s="56">
        <v>364249.19</v>
      </c>
      <c r="V105" s="56"/>
      <c r="W105" s="114">
        <f>U105</f>
        <v>364249.19</v>
      </c>
      <c r="X105" s="114">
        <f>U105-O105</f>
        <v>0</v>
      </c>
      <c r="Y105" s="114"/>
      <c r="Z105" s="114">
        <f>X105</f>
        <v>0</v>
      </c>
      <c r="AA105" s="129"/>
      <c r="AB105" s="138"/>
      <c r="AC105" s="132"/>
      <c r="AD105" s="132"/>
      <c r="AE105" s="132"/>
      <c r="AF105" s="135"/>
      <c r="AG105" s="135"/>
      <c r="AH105" s="135"/>
      <c r="AI105" s="91"/>
      <c r="AJ105" s="91"/>
    </row>
    <row r="106" spans="1:36" s="23" customFormat="1" ht="83.25" customHeight="1" x14ac:dyDescent="0.25">
      <c r="A106" s="46">
        <v>2</v>
      </c>
      <c r="B106" s="235" t="s">
        <v>100</v>
      </c>
      <c r="C106" s="236"/>
      <c r="D106" s="236"/>
      <c r="E106" s="236"/>
      <c r="F106" s="236"/>
      <c r="G106" s="236"/>
      <c r="H106" s="237"/>
      <c r="I106" s="9" t="s">
        <v>19</v>
      </c>
      <c r="J106" s="9"/>
      <c r="K106" s="168" t="s">
        <v>107</v>
      </c>
      <c r="L106" s="168"/>
      <c r="M106" s="57"/>
      <c r="N106" s="62"/>
      <c r="O106" s="144">
        <v>2</v>
      </c>
      <c r="P106" s="144"/>
      <c r="Q106" s="146"/>
      <c r="R106" s="146"/>
      <c r="S106" s="143">
        <f>O106</f>
        <v>2</v>
      </c>
      <c r="T106" s="143"/>
      <c r="U106" s="73">
        <v>2</v>
      </c>
      <c r="V106" s="70"/>
      <c r="W106" s="118">
        <f t="shared" ref="W106:W112" si="1">U106</f>
        <v>2</v>
      </c>
      <c r="X106" s="111">
        <f>U106-O106</f>
        <v>0</v>
      </c>
      <c r="Y106" s="118"/>
      <c r="Z106" s="111">
        <f>S106-W106</f>
        <v>0</v>
      </c>
      <c r="AA106" s="129"/>
      <c r="AB106" s="138"/>
      <c r="AC106" s="132"/>
      <c r="AD106" s="132"/>
      <c r="AE106" s="132"/>
      <c r="AF106" s="135"/>
      <c r="AG106" s="135"/>
      <c r="AH106" s="135"/>
      <c r="AI106" s="91"/>
      <c r="AJ106" s="91"/>
    </row>
    <row r="107" spans="1:36" s="23" customFormat="1" ht="15.75" x14ac:dyDescent="0.25">
      <c r="A107" s="46"/>
      <c r="B107" s="165" t="s">
        <v>23</v>
      </c>
      <c r="C107" s="165"/>
      <c r="D107" s="165"/>
      <c r="E107" s="165"/>
      <c r="F107" s="11"/>
      <c r="G107" s="11"/>
      <c r="H107" s="11"/>
      <c r="I107" s="9"/>
      <c r="J107" s="9"/>
      <c r="K107" s="148"/>
      <c r="L107" s="148"/>
      <c r="M107" s="9"/>
      <c r="N107" s="9"/>
      <c r="O107" s="144"/>
      <c r="P107" s="144"/>
      <c r="Q107" s="277"/>
      <c r="R107" s="277"/>
      <c r="S107" s="143"/>
      <c r="T107" s="143"/>
      <c r="U107" s="69"/>
      <c r="V107" s="69"/>
      <c r="W107" s="111"/>
      <c r="X107" s="111"/>
      <c r="Y107" s="118"/>
      <c r="Z107" s="111"/>
      <c r="AA107" s="129"/>
      <c r="AB107" s="138"/>
      <c r="AC107" s="132"/>
      <c r="AD107" s="132"/>
      <c r="AE107" s="132"/>
      <c r="AF107" s="135"/>
      <c r="AG107" s="135"/>
      <c r="AH107" s="135"/>
      <c r="AI107" s="91"/>
      <c r="AJ107" s="91"/>
    </row>
    <row r="108" spans="1:36" s="23" customFormat="1" ht="83.25" customHeight="1" x14ac:dyDescent="0.25">
      <c r="A108" s="46">
        <v>1</v>
      </c>
      <c r="B108" s="149" t="s">
        <v>101</v>
      </c>
      <c r="C108" s="150"/>
      <c r="D108" s="150"/>
      <c r="E108" s="150"/>
      <c r="F108" s="150"/>
      <c r="G108" s="150"/>
      <c r="H108" s="151"/>
      <c r="I108" s="9" t="s">
        <v>19</v>
      </c>
      <c r="J108" s="9"/>
      <c r="K108" s="148" t="s">
        <v>64</v>
      </c>
      <c r="L108" s="148"/>
      <c r="M108" s="9"/>
      <c r="N108" s="9"/>
      <c r="O108" s="144">
        <v>2</v>
      </c>
      <c r="P108" s="144"/>
      <c r="Q108" s="146"/>
      <c r="R108" s="146"/>
      <c r="S108" s="143">
        <f>O108</f>
        <v>2</v>
      </c>
      <c r="T108" s="143"/>
      <c r="U108" s="83">
        <v>2</v>
      </c>
      <c r="V108" s="71"/>
      <c r="W108" s="118">
        <f t="shared" si="1"/>
        <v>2</v>
      </c>
      <c r="X108" s="118">
        <f>U108-O108</f>
        <v>0</v>
      </c>
      <c r="Y108" s="118"/>
      <c r="Z108" s="118">
        <f>X108</f>
        <v>0</v>
      </c>
      <c r="AA108" s="129"/>
      <c r="AB108" s="138"/>
      <c r="AC108" s="132"/>
      <c r="AD108" s="132"/>
      <c r="AE108" s="132"/>
      <c r="AF108" s="135"/>
      <c r="AG108" s="135"/>
      <c r="AH108" s="135"/>
      <c r="AI108" s="91"/>
      <c r="AJ108" s="91"/>
    </row>
    <row r="109" spans="1:36" s="23" customFormat="1" ht="15.75" x14ac:dyDescent="0.25">
      <c r="A109" s="46"/>
      <c r="B109" s="165" t="s">
        <v>24</v>
      </c>
      <c r="C109" s="165"/>
      <c r="D109" s="165"/>
      <c r="E109" s="165"/>
      <c r="F109" s="11"/>
      <c r="G109" s="11"/>
      <c r="H109" s="11"/>
      <c r="I109" s="9"/>
      <c r="J109" s="9"/>
      <c r="K109" s="148"/>
      <c r="L109" s="148"/>
      <c r="M109" s="9"/>
      <c r="N109" s="9"/>
      <c r="O109" s="160"/>
      <c r="P109" s="160"/>
      <c r="Q109" s="148"/>
      <c r="R109" s="148"/>
      <c r="S109" s="185"/>
      <c r="T109" s="185"/>
      <c r="U109" s="47"/>
      <c r="V109" s="46"/>
      <c r="W109" s="111"/>
      <c r="X109" s="111"/>
      <c r="Y109" s="110"/>
      <c r="Z109" s="111"/>
      <c r="AA109" s="129"/>
      <c r="AB109" s="138"/>
      <c r="AC109" s="132"/>
      <c r="AD109" s="132"/>
      <c r="AE109" s="132"/>
      <c r="AF109" s="135"/>
      <c r="AG109" s="135"/>
      <c r="AH109" s="135"/>
      <c r="AI109" s="91"/>
      <c r="AJ109" s="91"/>
    </row>
    <row r="110" spans="1:36" s="23" customFormat="1" ht="84" customHeight="1" x14ac:dyDescent="0.25">
      <c r="A110" s="46">
        <v>1</v>
      </c>
      <c r="B110" s="169" t="s">
        <v>102</v>
      </c>
      <c r="C110" s="170"/>
      <c r="D110" s="170"/>
      <c r="E110" s="170"/>
      <c r="F110" s="170"/>
      <c r="G110" s="170"/>
      <c r="H110" s="171"/>
      <c r="I110" s="9" t="s">
        <v>18</v>
      </c>
      <c r="J110" s="9"/>
      <c r="K110" s="148" t="s">
        <v>21</v>
      </c>
      <c r="L110" s="148"/>
      <c r="M110" s="9"/>
      <c r="N110" s="9"/>
      <c r="O110" s="161">
        <f>O105/O108</f>
        <v>182124.595</v>
      </c>
      <c r="P110" s="161"/>
      <c r="Q110" s="276"/>
      <c r="R110" s="276"/>
      <c r="S110" s="161">
        <f>O110</f>
        <v>182124.595</v>
      </c>
      <c r="T110" s="161"/>
      <c r="U110" s="114">
        <f>U105/U108</f>
        <v>182124.595</v>
      </c>
      <c r="V110" s="65"/>
      <c r="W110" s="114">
        <f t="shared" si="1"/>
        <v>182124.595</v>
      </c>
      <c r="X110" s="114">
        <f>U110-O110</f>
        <v>0</v>
      </c>
      <c r="Y110" s="114"/>
      <c r="Z110" s="114">
        <f>X110</f>
        <v>0</v>
      </c>
      <c r="AA110" s="129"/>
      <c r="AB110" s="138"/>
      <c r="AC110" s="132"/>
      <c r="AD110" s="132"/>
      <c r="AE110" s="132"/>
      <c r="AF110" s="135"/>
      <c r="AG110" s="135"/>
      <c r="AH110" s="135"/>
      <c r="AI110" s="91"/>
      <c r="AJ110" s="91"/>
    </row>
    <row r="111" spans="1:36" s="23" customFormat="1" ht="19.5" customHeight="1" x14ac:dyDescent="0.25">
      <c r="A111" s="46"/>
      <c r="B111" s="165" t="s">
        <v>25</v>
      </c>
      <c r="C111" s="165"/>
      <c r="D111" s="165"/>
      <c r="E111" s="165"/>
      <c r="F111" s="11"/>
      <c r="G111" s="11"/>
      <c r="H111" s="11"/>
      <c r="I111" s="9"/>
      <c r="J111" s="9"/>
      <c r="K111" s="148"/>
      <c r="L111" s="148"/>
      <c r="M111" s="9"/>
      <c r="N111" s="9"/>
      <c r="O111" s="185"/>
      <c r="P111" s="185"/>
      <c r="Q111" s="148"/>
      <c r="R111" s="148"/>
      <c r="S111" s="185"/>
      <c r="T111" s="185"/>
      <c r="U111" s="125"/>
      <c r="V111" s="46"/>
      <c r="W111" s="111"/>
      <c r="X111" s="111"/>
      <c r="Y111" s="110"/>
      <c r="Z111" s="111"/>
      <c r="AA111" s="129"/>
      <c r="AB111" s="138"/>
      <c r="AC111" s="132"/>
      <c r="AD111" s="132"/>
      <c r="AE111" s="132"/>
      <c r="AF111" s="135"/>
      <c r="AG111" s="135"/>
      <c r="AH111" s="135"/>
      <c r="AI111" s="91"/>
      <c r="AJ111" s="91"/>
    </row>
    <row r="112" spans="1:36" s="23" customFormat="1" ht="110.25" customHeight="1" x14ac:dyDescent="0.25">
      <c r="A112" s="46">
        <v>1</v>
      </c>
      <c r="B112" s="156" t="s">
        <v>103</v>
      </c>
      <c r="C112" s="156"/>
      <c r="D112" s="156"/>
      <c r="E112" s="156"/>
      <c r="F112" s="50"/>
      <c r="G112" s="50"/>
      <c r="H112" s="50"/>
      <c r="I112" s="9" t="s">
        <v>85</v>
      </c>
      <c r="J112" s="9"/>
      <c r="K112" s="148" t="s">
        <v>21</v>
      </c>
      <c r="L112" s="148"/>
      <c r="M112" s="9"/>
      <c r="N112" s="9"/>
      <c r="O112" s="142">
        <f>O108/O106*100</f>
        <v>100</v>
      </c>
      <c r="P112" s="142"/>
      <c r="Q112" s="147"/>
      <c r="R112" s="147"/>
      <c r="S112" s="142">
        <f>O112</f>
        <v>100</v>
      </c>
      <c r="T112" s="142"/>
      <c r="U112" s="111">
        <f>U108/U106*100</f>
        <v>100</v>
      </c>
      <c r="V112" s="66"/>
      <c r="W112" s="111">
        <f t="shared" si="1"/>
        <v>100</v>
      </c>
      <c r="X112" s="111">
        <f>U112-O112</f>
        <v>0</v>
      </c>
      <c r="Y112" s="110"/>
      <c r="Z112" s="111">
        <f>X112</f>
        <v>0</v>
      </c>
      <c r="AA112" s="129"/>
      <c r="AB112" s="138"/>
      <c r="AC112" s="132"/>
      <c r="AD112" s="132"/>
      <c r="AE112" s="132"/>
      <c r="AF112" s="135"/>
      <c r="AG112" s="135"/>
      <c r="AH112" s="135"/>
      <c r="AI112" s="91"/>
      <c r="AJ112" s="91"/>
    </row>
    <row r="113" spans="1:36" s="23" customFormat="1" ht="18" customHeight="1" x14ac:dyDescent="0.25">
      <c r="A113" s="46"/>
      <c r="B113" s="190" t="s">
        <v>112</v>
      </c>
      <c r="C113" s="191"/>
      <c r="D113" s="191"/>
      <c r="E113" s="191"/>
      <c r="F113" s="191"/>
      <c r="G113" s="191"/>
      <c r="H113" s="191"/>
      <c r="I113" s="191"/>
      <c r="J113" s="191"/>
      <c r="K113" s="191"/>
      <c r="L113" s="191"/>
      <c r="M113" s="191"/>
      <c r="N113" s="191"/>
      <c r="O113" s="191"/>
      <c r="P113" s="191"/>
      <c r="Q113" s="191"/>
      <c r="R113" s="191"/>
      <c r="S113" s="191"/>
      <c r="T113" s="192"/>
      <c r="U113" s="47"/>
      <c r="V113" s="47"/>
      <c r="W113" s="47"/>
      <c r="X113" s="47"/>
      <c r="Y113" s="47"/>
      <c r="Z113" s="47"/>
      <c r="AA113" s="129"/>
      <c r="AB113" s="138"/>
      <c r="AC113" s="132"/>
      <c r="AD113" s="132"/>
      <c r="AE113" s="132"/>
      <c r="AF113" s="135"/>
      <c r="AG113" s="135"/>
      <c r="AH113" s="135"/>
      <c r="AI113" s="91"/>
      <c r="AJ113" s="91"/>
    </row>
    <row r="114" spans="1:36" s="23" customFormat="1" ht="18" customHeight="1" x14ac:dyDescent="0.25">
      <c r="A114" s="46"/>
      <c r="B114" s="165" t="s">
        <v>22</v>
      </c>
      <c r="C114" s="165"/>
      <c r="D114" s="165"/>
      <c r="E114" s="165"/>
      <c r="F114" s="11"/>
      <c r="G114" s="11"/>
      <c r="H114" s="11"/>
      <c r="I114" s="47"/>
      <c r="J114" s="47"/>
      <c r="K114" s="159"/>
      <c r="L114" s="159"/>
      <c r="M114" s="88"/>
      <c r="N114" s="88"/>
      <c r="O114" s="159"/>
      <c r="P114" s="159"/>
      <c r="Q114" s="159"/>
      <c r="R114" s="159"/>
      <c r="S114" s="159"/>
      <c r="T114" s="159"/>
      <c r="U114" s="47"/>
      <c r="V114" s="47"/>
      <c r="W114" s="47"/>
      <c r="X114" s="47"/>
      <c r="Y114" s="47"/>
      <c r="Z114" s="47"/>
      <c r="AA114" s="129"/>
      <c r="AB114" s="138"/>
      <c r="AC114" s="132"/>
      <c r="AD114" s="132"/>
      <c r="AE114" s="132"/>
      <c r="AF114" s="135"/>
      <c r="AG114" s="135"/>
      <c r="AH114" s="135"/>
      <c r="AI114" s="91"/>
      <c r="AJ114" s="91"/>
    </row>
    <row r="115" spans="1:36" s="23" customFormat="1" ht="33" customHeight="1" x14ac:dyDescent="0.25">
      <c r="A115" s="46">
        <v>2</v>
      </c>
      <c r="B115" s="235" t="s">
        <v>94</v>
      </c>
      <c r="C115" s="236"/>
      <c r="D115" s="236"/>
      <c r="E115" s="236"/>
      <c r="F115" s="236"/>
      <c r="G115" s="236"/>
      <c r="H115" s="237"/>
      <c r="I115" s="9" t="s">
        <v>19</v>
      </c>
      <c r="J115" s="9"/>
      <c r="K115" s="168" t="s">
        <v>20</v>
      </c>
      <c r="L115" s="168"/>
      <c r="M115" s="57"/>
      <c r="N115" s="62"/>
      <c r="O115" s="202">
        <v>300000</v>
      </c>
      <c r="P115" s="202"/>
      <c r="Q115" s="177"/>
      <c r="R115" s="177"/>
      <c r="S115" s="161">
        <f>O115</f>
        <v>300000</v>
      </c>
      <c r="T115" s="161"/>
      <c r="U115" s="74">
        <v>257984.25</v>
      </c>
      <c r="V115" s="75"/>
      <c r="W115" s="114">
        <f>U115</f>
        <v>257984.25</v>
      </c>
      <c r="X115" s="114">
        <f>U115-O115</f>
        <v>-42015.75</v>
      </c>
      <c r="Y115" s="114"/>
      <c r="Z115" s="114">
        <f>X115</f>
        <v>-42015.75</v>
      </c>
      <c r="AA115" s="129"/>
      <c r="AB115" s="138"/>
      <c r="AC115" s="132"/>
      <c r="AD115" s="132"/>
      <c r="AE115" s="132"/>
      <c r="AF115" s="135"/>
      <c r="AG115" s="135"/>
      <c r="AH115" s="135"/>
      <c r="AI115" s="91"/>
      <c r="AJ115" s="91"/>
    </row>
    <row r="116" spans="1:36" s="23" customFormat="1" ht="51.75" customHeight="1" x14ac:dyDescent="0.25">
      <c r="A116" s="46">
        <v>4</v>
      </c>
      <c r="B116" s="149" t="s">
        <v>95</v>
      </c>
      <c r="C116" s="150"/>
      <c r="D116" s="150"/>
      <c r="E116" s="150"/>
      <c r="F116" s="150"/>
      <c r="G116" s="150"/>
      <c r="H116" s="151"/>
      <c r="I116" s="9" t="s">
        <v>19</v>
      </c>
      <c r="J116" s="53"/>
      <c r="K116" s="168" t="s">
        <v>106</v>
      </c>
      <c r="L116" s="168"/>
      <c r="M116" s="63"/>
      <c r="N116" s="63"/>
      <c r="O116" s="144">
        <v>30</v>
      </c>
      <c r="P116" s="144"/>
      <c r="Q116" s="146"/>
      <c r="R116" s="146"/>
      <c r="S116" s="143">
        <f>O116</f>
        <v>30</v>
      </c>
      <c r="T116" s="143"/>
      <c r="U116" s="72">
        <v>30</v>
      </c>
      <c r="V116" s="70"/>
      <c r="W116" s="118">
        <f>U116</f>
        <v>30</v>
      </c>
      <c r="X116" s="118">
        <f>U116-O116</f>
        <v>0</v>
      </c>
      <c r="Y116" s="118"/>
      <c r="Z116" s="118">
        <f>S116-W116</f>
        <v>0</v>
      </c>
      <c r="AA116" s="129"/>
      <c r="AB116" s="140" t="s">
        <v>108</v>
      </c>
      <c r="AC116" s="132"/>
      <c r="AD116" s="132"/>
      <c r="AE116" s="132"/>
      <c r="AF116" s="135"/>
      <c r="AG116" s="135"/>
      <c r="AH116" s="135"/>
      <c r="AI116" s="91"/>
      <c r="AJ116" s="91"/>
    </row>
    <row r="117" spans="1:36" s="23" customFormat="1" ht="18" customHeight="1" x14ac:dyDescent="0.25">
      <c r="A117" s="46"/>
      <c r="B117" s="165" t="s">
        <v>23</v>
      </c>
      <c r="C117" s="165"/>
      <c r="D117" s="165"/>
      <c r="E117" s="165"/>
      <c r="F117" s="11"/>
      <c r="G117" s="11"/>
      <c r="H117" s="11"/>
      <c r="I117" s="9"/>
      <c r="J117" s="9"/>
      <c r="K117" s="148"/>
      <c r="L117" s="148"/>
      <c r="M117" s="9"/>
      <c r="N117" s="9"/>
      <c r="O117" s="159"/>
      <c r="P117" s="159"/>
      <c r="Q117" s="148"/>
      <c r="R117" s="148"/>
      <c r="S117" s="185"/>
      <c r="T117" s="185"/>
      <c r="U117" s="46"/>
      <c r="V117" s="58"/>
      <c r="W117" s="108"/>
      <c r="X117" s="111"/>
      <c r="Y117" s="110"/>
      <c r="Z117" s="111"/>
      <c r="AA117" s="129"/>
      <c r="AB117" s="138"/>
      <c r="AC117" s="132"/>
      <c r="AD117" s="132"/>
      <c r="AE117" s="132"/>
      <c r="AF117" s="135"/>
      <c r="AG117" s="135"/>
      <c r="AH117" s="135"/>
      <c r="AI117" s="91"/>
      <c r="AJ117" s="91"/>
    </row>
    <row r="118" spans="1:36" s="23" customFormat="1" ht="38.25" customHeight="1" x14ac:dyDescent="0.25">
      <c r="A118" s="46">
        <v>1</v>
      </c>
      <c r="B118" s="149" t="s">
        <v>96</v>
      </c>
      <c r="C118" s="150"/>
      <c r="D118" s="150"/>
      <c r="E118" s="150"/>
      <c r="F118" s="150"/>
      <c r="G118" s="150"/>
      <c r="H118" s="151"/>
      <c r="I118" s="9" t="s">
        <v>19</v>
      </c>
      <c r="J118" s="9"/>
      <c r="K118" s="148" t="s">
        <v>64</v>
      </c>
      <c r="L118" s="148"/>
      <c r="M118" s="9"/>
      <c r="N118" s="9"/>
      <c r="O118" s="240">
        <v>19</v>
      </c>
      <c r="P118" s="241"/>
      <c r="Q118" s="157"/>
      <c r="R118" s="158"/>
      <c r="S118" s="166">
        <f>O118</f>
        <v>19</v>
      </c>
      <c r="T118" s="167"/>
      <c r="U118" s="82">
        <v>15</v>
      </c>
      <c r="V118" s="60"/>
      <c r="W118" s="108">
        <f>U118</f>
        <v>15</v>
      </c>
      <c r="X118" s="118">
        <f>U118-O118</f>
        <v>-4</v>
      </c>
      <c r="Y118" s="118"/>
      <c r="Z118" s="118">
        <f>X118</f>
        <v>-4</v>
      </c>
      <c r="AA118" s="129"/>
      <c r="AB118" s="138"/>
      <c r="AC118" s="132"/>
      <c r="AD118" s="132"/>
      <c r="AE118" s="132"/>
      <c r="AF118" s="135"/>
      <c r="AG118" s="135"/>
      <c r="AH118" s="135"/>
      <c r="AI118" s="91"/>
      <c r="AJ118" s="91"/>
    </row>
    <row r="119" spans="1:36" s="23" customFormat="1" ht="18" customHeight="1" x14ac:dyDescent="0.25">
      <c r="A119" s="46"/>
      <c r="B119" s="165" t="s">
        <v>24</v>
      </c>
      <c r="C119" s="165"/>
      <c r="D119" s="165"/>
      <c r="E119" s="165"/>
      <c r="F119" s="11"/>
      <c r="G119" s="11"/>
      <c r="H119" s="11"/>
      <c r="I119" s="9"/>
      <c r="J119" s="9"/>
      <c r="K119" s="148"/>
      <c r="L119" s="148"/>
      <c r="M119" s="9"/>
      <c r="N119" s="9"/>
      <c r="O119" s="159"/>
      <c r="P119" s="159"/>
      <c r="Q119" s="148"/>
      <c r="R119" s="148"/>
      <c r="S119" s="160"/>
      <c r="T119" s="160"/>
      <c r="U119" s="46"/>
      <c r="V119" s="46"/>
      <c r="W119" s="110"/>
      <c r="X119" s="111"/>
      <c r="Y119" s="110"/>
      <c r="Z119" s="111"/>
      <c r="AA119" s="129"/>
      <c r="AB119" s="138"/>
      <c r="AC119" s="132"/>
      <c r="AD119" s="132"/>
      <c r="AE119" s="132"/>
      <c r="AF119" s="135"/>
      <c r="AG119" s="135"/>
      <c r="AH119" s="135"/>
      <c r="AI119" s="91"/>
      <c r="AJ119" s="91"/>
    </row>
    <row r="120" spans="1:36" s="23" customFormat="1" ht="33.75" customHeight="1" x14ac:dyDescent="0.25">
      <c r="A120" s="46">
        <v>1</v>
      </c>
      <c r="B120" s="169" t="s">
        <v>97</v>
      </c>
      <c r="C120" s="170"/>
      <c r="D120" s="170"/>
      <c r="E120" s="170"/>
      <c r="F120" s="170"/>
      <c r="G120" s="170"/>
      <c r="H120" s="171"/>
      <c r="I120" s="9" t="s">
        <v>18</v>
      </c>
      <c r="J120" s="9"/>
      <c r="K120" s="148" t="s">
        <v>21</v>
      </c>
      <c r="L120" s="148"/>
      <c r="M120" s="9"/>
      <c r="N120" s="9"/>
      <c r="O120" s="161">
        <f>O115/O118</f>
        <v>15789.473684210527</v>
      </c>
      <c r="P120" s="161"/>
      <c r="Q120" s="172"/>
      <c r="R120" s="172"/>
      <c r="S120" s="161">
        <f>O120</f>
        <v>15789.473684210527</v>
      </c>
      <c r="T120" s="161"/>
      <c r="U120" s="114">
        <f>U115/U118</f>
        <v>17198.95</v>
      </c>
      <c r="V120" s="65"/>
      <c r="W120" s="121">
        <f>U120</f>
        <v>17198.95</v>
      </c>
      <c r="X120" s="114">
        <f>U120-O120</f>
        <v>1409.476315789474</v>
      </c>
      <c r="Y120" s="114"/>
      <c r="Z120" s="114">
        <f>X120</f>
        <v>1409.476315789474</v>
      </c>
      <c r="AA120" s="129"/>
      <c r="AB120" s="138"/>
      <c r="AC120" s="132"/>
      <c r="AD120" s="132"/>
      <c r="AE120" s="132"/>
      <c r="AF120" s="135"/>
      <c r="AG120" s="135"/>
      <c r="AH120" s="135"/>
      <c r="AI120" s="91"/>
      <c r="AJ120" s="91"/>
    </row>
    <row r="121" spans="1:36" s="23" customFormat="1" ht="18" customHeight="1" x14ac:dyDescent="0.25">
      <c r="A121" s="46"/>
      <c r="B121" s="165" t="s">
        <v>25</v>
      </c>
      <c r="C121" s="165"/>
      <c r="D121" s="165"/>
      <c r="E121" s="165"/>
      <c r="F121" s="11"/>
      <c r="G121" s="11"/>
      <c r="H121" s="11"/>
      <c r="I121" s="9"/>
      <c r="J121" s="9"/>
      <c r="K121" s="148"/>
      <c r="L121" s="148"/>
      <c r="M121" s="9"/>
      <c r="N121" s="9"/>
      <c r="O121" s="142"/>
      <c r="P121" s="142"/>
      <c r="Q121" s="141"/>
      <c r="R121" s="141"/>
      <c r="S121" s="142"/>
      <c r="T121" s="142"/>
      <c r="U121" s="111"/>
      <c r="V121" s="61"/>
      <c r="W121" s="111"/>
      <c r="X121" s="111"/>
      <c r="Y121" s="111"/>
      <c r="Z121" s="111"/>
      <c r="AA121" s="129"/>
      <c r="AB121" s="138"/>
      <c r="AC121" s="132"/>
      <c r="AD121" s="132"/>
      <c r="AE121" s="132"/>
      <c r="AF121" s="135"/>
      <c r="AG121" s="135"/>
      <c r="AH121" s="135"/>
      <c r="AI121" s="91"/>
      <c r="AJ121" s="91"/>
    </row>
    <row r="122" spans="1:36" s="23" customFormat="1" ht="51" customHeight="1" x14ac:dyDescent="0.25">
      <c r="A122" s="46">
        <v>1</v>
      </c>
      <c r="B122" s="156" t="s">
        <v>98</v>
      </c>
      <c r="C122" s="156"/>
      <c r="D122" s="156"/>
      <c r="E122" s="156"/>
      <c r="F122" s="50"/>
      <c r="G122" s="50"/>
      <c r="H122" s="50"/>
      <c r="I122" s="9" t="s">
        <v>85</v>
      </c>
      <c r="J122" s="9"/>
      <c r="K122" s="148" t="s">
        <v>21</v>
      </c>
      <c r="L122" s="148"/>
      <c r="M122" s="9"/>
      <c r="N122" s="9"/>
      <c r="O122" s="142">
        <f>O118/O116*100</f>
        <v>63.333333333333329</v>
      </c>
      <c r="P122" s="142"/>
      <c r="Q122" s="141"/>
      <c r="R122" s="141"/>
      <c r="S122" s="142">
        <f>O122</f>
        <v>63.333333333333329</v>
      </c>
      <c r="T122" s="142"/>
      <c r="U122" s="111">
        <f>U118/U116*100</f>
        <v>50</v>
      </c>
      <c r="V122" s="66"/>
      <c r="W122" s="112">
        <f>U122</f>
        <v>50</v>
      </c>
      <c r="X122" s="111">
        <f>U122-O122</f>
        <v>-13.333333333333329</v>
      </c>
      <c r="Y122" s="111"/>
      <c r="Z122" s="111">
        <f>X122</f>
        <v>-13.333333333333329</v>
      </c>
      <c r="AA122" s="129"/>
      <c r="AB122" s="138"/>
      <c r="AC122" s="132"/>
      <c r="AD122" s="132"/>
      <c r="AE122" s="132"/>
      <c r="AF122" s="135"/>
      <c r="AG122" s="135"/>
      <c r="AH122" s="135"/>
      <c r="AI122" s="91"/>
      <c r="AJ122" s="91"/>
    </row>
    <row r="123" spans="1:36" s="23" customFormat="1" ht="13.5" customHeight="1" x14ac:dyDescent="0.25">
      <c r="B123" s="29"/>
      <c r="C123" s="29"/>
      <c r="D123" s="29"/>
      <c r="E123" s="29"/>
      <c r="F123" s="29"/>
      <c r="G123" s="29"/>
      <c r="H123" s="29"/>
      <c r="I123" s="29"/>
      <c r="J123" s="29"/>
      <c r="K123" s="29"/>
      <c r="L123" s="29"/>
      <c r="M123" s="29"/>
      <c r="N123" s="29"/>
      <c r="O123" s="29"/>
      <c r="P123" s="29"/>
      <c r="Q123" s="29"/>
      <c r="R123" s="29"/>
      <c r="S123" s="29"/>
      <c r="T123" s="29"/>
      <c r="AA123" s="129"/>
      <c r="AB123" s="132"/>
      <c r="AC123" s="132"/>
      <c r="AD123" s="132"/>
      <c r="AE123" s="132"/>
      <c r="AF123" s="91"/>
      <c r="AG123" s="91"/>
      <c r="AH123" s="91"/>
      <c r="AI123" s="91"/>
      <c r="AJ123" s="91"/>
    </row>
    <row r="124" spans="1:36" s="23" customFormat="1" ht="20.25" customHeight="1" x14ac:dyDescent="0.25">
      <c r="A124" s="275" t="s">
        <v>73</v>
      </c>
      <c r="B124" s="275"/>
      <c r="C124" s="275"/>
      <c r="D124" s="275"/>
      <c r="E124" s="275"/>
      <c r="F124" s="275"/>
      <c r="G124" s="275"/>
      <c r="H124" s="275"/>
      <c r="I124" s="275"/>
      <c r="J124" s="275"/>
      <c r="K124" s="275"/>
      <c r="L124" s="275"/>
      <c r="M124" s="275"/>
      <c r="N124" s="275"/>
      <c r="O124" s="275"/>
      <c r="P124" s="275"/>
      <c r="Q124" s="275"/>
      <c r="R124" s="275"/>
      <c r="AA124" s="129"/>
      <c r="AB124" s="132"/>
      <c r="AC124" s="132"/>
      <c r="AD124" s="132"/>
      <c r="AE124" s="132"/>
      <c r="AF124" s="91"/>
      <c r="AG124" s="91"/>
      <c r="AH124" s="91"/>
      <c r="AI124" s="91"/>
      <c r="AJ124" s="91"/>
    </row>
    <row r="125" spans="1:36" s="23" customFormat="1" ht="15" customHeight="1" x14ac:dyDescent="0.25">
      <c r="A125" s="105"/>
      <c r="B125" s="100"/>
      <c r="C125" s="100"/>
      <c r="D125" s="100"/>
      <c r="E125" s="104"/>
      <c r="F125" s="104"/>
      <c r="G125" s="104"/>
      <c r="H125" s="104"/>
      <c r="I125" s="104"/>
      <c r="J125" s="104"/>
      <c r="K125" s="104"/>
      <c r="L125" s="104"/>
      <c r="M125" s="104"/>
      <c r="N125" s="104"/>
      <c r="O125" s="104"/>
      <c r="P125" s="104"/>
      <c r="Q125" s="104"/>
      <c r="R125" s="104"/>
      <c r="AA125" s="129"/>
      <c r="AB125" s="132"/>
      <c r="AC125" s="132"/>
      <c r="AD125" s="132"/>
      <c r="AE125" s="132"/>
      <c r="AF125" s="91"/>
      <c r="AG125" s="91"/>
      <c r="AH125" s="91"/>
      <c r="AI125" s="91"/>
      <c r="AJ125" s="91"/>
    </row>
    <row r="126" spans="1:36" s="23" customFormat="1" ht="42.75" customHeight="1" x14ac:dyDescent="0.25">
      <c r="A126" s="44" t="s">
        <v>14</v>
      </c>
      <c r="B126" s="44" t="s">
        <v>51</v>
      </c>
      <c r="C126" s="44" t="s">
        <v>52</v>
      </c>
      <c r="D126" s="174" t="s">
        <v>74</v>
      </c>
      <c r="E126" s="174"/>
      <c r="F126" s="174"/>
      <c r="G126" s="174"/>
      <c r="H126" s="174"/>
      <c r="I126" s="174"/>
      <c r="J126" s="174"/>
      <c r="K126" s="174"/>
      <c r="L126" s="174"/>
      <c r="M126" s="174"/>
      <c r="N126" s="174"/>
      <c r="O126" s="174"/>
      <c r="P126" s="174"/>
      <c r="Q126" s="174"/>
      <c r="R126" s="174"/>
      <c r="S126" s="174"/>
      <c r="T126" s="174"/>
      <c r="U126" s="174"/>
      <c r="V126" s="174"/>
      <c r="W126" s="174"/>
      <c r="X126" s="174"/>
      <c r="Y126" s="174"/>
      <c r="Z126" s="174"/>
      <c r="AA126" s="129"/>
      <c r="AB126" s="132"/>
      <c r="AC126" s="132"/>
      <c r="AD126" s="132"/>
      <c r="AE126" s="132"/>
      <c r="AF126" s="91"/>
      <c r="AG126" s="91"/>
      <c r="AH126" s="91"/>
      <c r="AI126" s="91"/>
      <c r="AJ126" s="91"/>
    </row>
    <row r="127" spans="1:36" s="23" customFormat="1" ht="15" customHeight="1" x14ac:dyDescent="0.25">
      <c r="A127" s="44">
        <v>1</v>
      </c>
      <c r="B127" s="44">
        <v>2</v>
      </c>
      <c r="C127" s="44">
        <v>3</v>
      </c>
      <c r="D127" s="175">
        <v>4</v>
      </c>
      <c r="E127" s="175"/>
      <c r="F127" s="175"/>
      <c r="G127" s="175"/>
      <c r="H127" s="175"/>
      <c r="I127" s="175"/>
      <c r="J127" s="175"/>
      <c r="K127" s="175"/>
      <c r="L127" s="175"/>
      <c r="M127" s="175"/>
      <c r="N127" s="175"/>
      <c r="O127" s="175"/>
      <c r="P127" s="175"/>
      <c r="Q127" s="175"/>
      <c r="R127" s="175"/>
      <c r="S127" s="175"/>
      <c r="T127" s="175"/>
      <c r="U127" s="175"/>
      <c r="V127" s="175"/>
      <c r="W127" s="175"/>
      <c r="X127" s="175"/>
      <c r="Y127" s="175"/>
      <c r="Z127" s="175"/>
      <c r="AA127" s="129"/>
      <c r="AB127" s="132"/>
      <c r="AC127" s="132"/>
      <c r="AD127" s="132"/>
      <c r="AE127" s="132"/>
      <c r="AF127" s="91"/>
      <c r="AG127" s="91"/>
      <c r="AH127" s="91"/>
      <c r="AI127" s="91"/>
      <c r="AJ127" s="91"/>
    </row>
    <row r="128" spans="1:36" s="23" customFormat="1" ht="19.5" customHeight="1" x14ac:dyDescent="0.25">
      <c r="A128" s="44"/>
      <c r="B128" s="152" t="s">
        <v>104</v>
      </c>
      <c r="C128" s="153"/>
      <c r="D128" s="153"/>
      <c r="E128" s="153"/>
      <c r="F128" s="153"/>
      <c r="G128" s="153"/>
      <c r="H128" s="153"/>
      <c r="I128" s="153"/>
      <c r="J128" s="153"/>
      <c r="K128" s="153"/>
      <c r="L128" s="153"/>
      <c r="M128" s="153"/>
      <c r="N128" s="153"/>
      <c r="O128" s="153"/>
      <c r="P128" s="153"/>
      <c r="Q128" s="153"/>
      <c r="R128" s="153"/>
      <c r="S128" s="153"/>
      <c r="T128" s="153"/>
      <c r="U128" s="153"/>
      <c r="V128" s="153"/>
      <c r="W128" s="153"/>
      <c r="X128" s="153"/>
      <c r="Y128" s="153"/>
      <c r="Z128" s="154"/>
      <c r="AA128" s="129"/>
      <c r="AB128" s="132"/>
      <c r="AC128" s="132"/>
      <c r="AD128" s="132"/>
      <c r="AE128" s="132"/>
      <c r="AF128" s="91"/>
      <c r="AG128" s="91"/>
      <c r="AH128" s="91"/>
      <c r="AI128" s="91"/>
      <c r="AJ128" s="91"/>
    </row>
    <row r="129" spans="1:36" s="23" customFormat="1" ht="18.75" customHeight="1" x14ac:dyDescent="0.25">
      <c r="A129" s="44">
        <v>1</v>
      </c>
      <c r="B129" s="9" t="s">
        <v>22</v>
      </c>
      <c r="C129" s="9" t="s">
        <v>79</v>
      </c>
      <c r="D129" s="244" t="s">
        <v>139</v>
      </c>
      <c r="E129" s="244"/>
      <c r="F129" s="244"/>
      <c r="G129" s="244"/>
      <c r="H129" s="244"/>
      <c r="I129" s="244"/>
      <c r="J129" s="244"/>
      <c r="K129" s="244"/>
      <c r="L129" s="244"/>
      <c r="M129" s="244"/>
      <c r="N129" s="244"/>
      <c r="O129" s="244"/>
      <c r="P129" s="244"/>
      <c r="Q129" s="244"/>
      <c r="R129" s="244"/>
      <c r="S129" s="244"/>
      <c r="T129" s="244"/>
      <c r="U129" s="244"/>
      <c r="V129" s="244"/>
      <c r="W129" s="244"/>
      <c r="X129" s="244"/>
      <c r="Y129" s="244"/>
      <c r="Z129" s="244"/>
      <c r="AA129" s="129"/>
      <c r="AB129" s="132"/>
      <c r="AC129" s="132"/>
      <c r="AD129" s="132"/>
      <c r="AE129" s="132"/>
      <c r="AF129" s="91"/>
      <c r="AG129" s="91"/>
      <c r="AH129" s="91"/>
      <c r="AI129" s="91"/>
      <c r="AJ129" s="91"/>
    </row>
    <row r="130" spans="1:36" s="23" customFormat="1" ht="18.95" customHeight="1" x14ac:dyDescent="0.25">
      <c r="A130" s="44">
        <v>2</v>
      </c>
      <c r="B130" s="9" t="s">
        <v>24</v>
      </c>
      <c r="C130" s="9" t="s">
        <v>79</v>
      </c>
      <c r="D130" s="244" t="s">
        <v>139</v>
      </c>
      <c r="E130" s="244"/>
      <c r="F130" s="244"/>
      <c r="G130" s="244"/>
      <c r="H130" s="244"/>
      <c r="I130" s="244"/>
      <c r="J130" s="244"/>
      <c r="K130" s="244"/>
      <c r="L130" s="244"/>
      <c r="M130" s="244"/>
      <c r="N130" s="244"/>
      <c r="O130" s="244"/>
      <c r="P130" s="244"/>
      <c r="Q130" s="244"/>
      <c r="R130" s="244"/>
      <c r="S130" s="244"/>
      <c r="T130" s="244"/>
      <c r="U130" s="244"/>
      <c r="V130" s="244"/>
      <c r="W130" s="244"/>
      <c r="X130" s="244"/>
      <c r="Y130" s="244"/>
      <c r="Z130" s="244"/>
      <c r="AA130" s="129"/>
      <c r="AB130" s="132"/>
      <c r="AC130" s="132"/>
      <c r="AD130" s="132"/>
      <c r="AE130" s="132"/>
      <c r="AF130" s="91"/>
      <c r="AG130" s="91"/>
      <c r="AH130" s="91"/>
      <c r="AI130" s="91"/>
      <c r="AJ130" s="91"/>
    </row>
    <row r="131" spans="1:36" s="23" customFormat="1" ht="18.95" customHeight="1" x14ac:dyDescent="0.25">
      <c r="A131" s="9"/>
      <c r="B131" s="152" t="s">
        <v>123</v>
      </c>
      <c r="C131" s="153"/>
      <c r="D131" s="153"/>
      <c r="E131" s="153"/>
      <c r="F131" s="153"/>
      <c r="G131" s="153"/>
      <c r="H131" s="153"/>
      <c r="I131" s="153"/>
      <c r="J131" s="153"/>
      <c r="K131" s="153"/>
      <c r="L131" s="153"/>
      <c r="M131" s="153"/>
      <c r="N131" s="153"/>
      <c r="O131" s="153"/>
      <c r="P131" s="153"/>
      <c r="Q131" s="153"/>
      <c r="R131" s="153"/>
      <c r="S131" s="153"/>
      <c r="T131" s="153"/>
      <c r="U131" s="153"/>
      <c r="V131" s="153"/>
      <c r="W131" s="153"/>
      <c r="X131" s="153"/>
      <c r="Y131" s="153"/>
      <c r="Z131" s="154"/>
      <c r="AA131" s="129"/>
      <c r="AB131" s="132"/>
      <c r="AC131" s="132"/>
      <c r="AD131" s="132"/>
      <c r="AE131" s="132"/>
      <c r="AF131" s="91"/>
      <c r="AG131" s="91"/>
      <c r="AH131" s="91"/>
      <c r="AI131" s="91"/>
      <c r="AJ131" s="91"/>
    </row>
    <row r="132" spans="1:36" s="23" customFormat="1" ht="176.25" customHeight="1" x14ac:dyDescent="0.25">
      <c r="A132" s="9">
        <v>1</v>
      </c>
      <c r="B132" s="9" t="s">
        <v>22</v>
      </c>
      <c r="C132" s="9" t="s">
        <v>79</v>
      </c>
      <c r="D132" s="155" t="s">
        <v>140</v>
      </c>
      <c r="E132" s="155"/>
      <c r="F132" s="155"/>
      <c r="G132" s="155"/>
      <c r="H132" s="155"/>
      <c r="I132" s="155"/>
      <c r="J132" s="155"/>
      <c r="K132" s="155"/>
      <c r="L132" s="155"/>
      <c r="M132" s="155"/>
      <c r="N132" s="155"/>
      <c r="O132" s="155"/>
      <c r="P132" s="155"/>
      <c r="Q132" s="155"/>
      <c r="R132" s="155"/>
      <c r="S132" s="155"/>
      <c r="T132" s="155"/>
      <c r="U132" s="155"/>
      <c r="V132" s="155"/>
      <c r="W132" s="155"/>
      <c r="X132" s="155"/>
      <c r="Y132" s="155"/>
      <c r="Z132" s="155"/>
      <c r="AA132" s="129"/>
      <c r="AB132" s="132"/>
      <c r="AC132" s="132"/>
      <c r="AD132" s="132"/>
      <c r="AE132" s="132"/>
      <c r="AF132" s="91"/>
      <c r="AG132" s="91"/>
      <c r="AH132" s="91"/>
      <c r="AI132" s="91"/>
      <c r="AJ132" s="91"/>
    </row>
    <row r="133" spans="1:36" s="23" customFormat="1" ht="38.25" customHeight="1" x14ac:dyDescent="0.25">
      <c r="A133" s="9">
        <v>2</v>
      </c>
      <c r="B133" s="9" t="s">
        <v>23</v>
      </c>
      <c r="C133" s="9" t="s">
        <v>19</v>
      </c>
      <c r="D133" s="155" t="s">
        <v>141</v>
      </c>
      <c r="E133" s="155"/>
      <c r="F133" s="155"/>
      <c r="G133" s="155"/>
      <c r="H133" s="155"/>
      <c r="I133" s="155"/>
      <c r="J133" s="155"/>
      <c r="K133" s="155"/>
      <c r="L133" s="155"/>
      <c r="M133" s="155"/>
      <c r="N133" s="155"/>
      <c r="O133" s="155"/>
      <c r="P133" s="155"/>
      <c r="Q133" s="155"/>
      <c r="R133" s="155"/>
      <c r="S133" s="155"/>
      <c r="T133" s="155"/>
      <c r="U133" s="155"/>
      <c r="V133" s="155"/>
      <c r="W133" s="155"/>
      <c r="X133" s="155"/>
      <c r="Y133" s="155"/>
      <c r="Z133" s="155"/>
      <c r="AA133" s="129"/>
      <c r="AB133" s="132"/>
      <c r="AC133" s="132"/>
      <c r="AD133" s="132"/>
      <c r="AE133" s="132"/>
      <c r="AF133" s="91"/>
      <c r="AG133" s="91"/>
      <c r="AH133" s="91"/>
      <c r="AI133" s="91"/>
      <c r="AJ133" s="91"/>
    </row>
    <row r="134" spans="1:36" s="23" customFormat="1" ht="19.5" customHeight="1" x14ac:dyDescent="0.25">
      <c r="A134" s="9">
        <v>3</v>
      </c>
      <c r="B134" s="9" t="s">
        <v>24</v>
      </c>
      <c r="C134" s="9" t="s">
        <v>79</v>
      </c>
      <c r="D134" s="244" t="s">
        <v>142</v>
      </c>
      <c r="E134" s="244"/>
      <c r="F134" s="244"/>
      <c r="G134" s="244"/>
      <c r="H134" s="244"/>
      <c r="I134" s="244"/>
      <c r="J134" s="244"/>
      <c r="K134" s="244"/>
      <c r="L134" s="244"/>
      <c r="M134" s="244"/>
      <c r="N134" s="244"/>
      <c r="O134" s="244"/>
      <c r="P134" s="244"/>
      <c r="Q134" s="244"/>
      <c r="R134" s="244"/>
      <c r="S134" s="244"/>
      <c r="T134" s="244"/>
      <c r="U134" s="244"/>
      <c r="V134" s="244"/>
      <c r="W134" s="244"/>
      <c r="X134" s="244"/>
      <c r="Y134" s="244"/>
      <c r="Z134" s="244"/>
      <c r="AA134" s="129"/>
      <c r="AB134" s="132"/>
      <c r="AC134" s="132"/>
      <c r="AD134" s="132"/>
      <c r="AE134" s="132"/>
      <c r="AF134" s="91"/>
      <c r="AG134" s="91"/>
      <c r="AH134" s="91"/>
      <c r="AI134" s="91"/>
      <c r="AJ134" s="91"/>
    </row>
    <row r="135" spans="1:36" s="23" customFormat="1" ht="19.5" customHeight="1" x14ac:dyDescent="0.25">
      <c r="A135" s="9">
        <v>4</v>
      </c>
      <c r="B135" s="9" t="s">
        <v>25</v>
      </c>
      <c r="C135" s="9" t="s">
        <v>85</v>
      </c>
      <c r="D135" s="145" t="s">
        <v>143</v>
      </c>
      <c r="E135" s="145"/>
      <c r="F135" s="145"/>
      <c r="G135" s="145"/>
      <c r="H135" s="145"/>
      <c r="I135" s="145"/>
      <c r="J135" s="145"/>
      <c r="K135" s="145"/>
      <c r="L135" s="145"/>
      <c r="M135" s="145"/>
      <c r="N135" s="145"/>
      <c r="O135" s="145"/>
      <c r="P135" s="145"/>
      <c r="Q135" s="145"/>
      <c r="R135" s="145"/>
      <c r="S135" s="145"/>
      <c r="T135" s="145"/>
      <c r="U135" s="145"/>
      <c r="V135" s="145"/>
      <c r="W135" s="145"/>
      <c r="X135" s="145"/>
      <c r="Y135" s="145"/>
      <c r="Z135" s="145"/>
      <c r="AA135" s="129"/>
      <c r="AB135" s="132"/>
      <c r="AC135" s="132"/>
      <c r="AD135" s="132"/>
      <c r="AE135" s="132"/>
      <c r="AF135" s="91"/>
      <c r="AG135" s="91"/>
      <c r="AH135" s="91"/>
      <c r="AI135" s="91"/>
      <c r="AJ135" s="91"/>
    </row>
    <row r="136" spans="1:36" s="23" customFormat="1" ht="19.5" customHeight="1" x14ac:dyDescent="0.25">
      <c r="A136" s="44"/>
      <c r="B136" s="152" t="s">
        <v>111</v>
      </c>
      <c r="C136" s="153"/>
      <c r="D136" s="153"/>
      <c r="E136" s="153"/>
      <c r="F136" s="153"/>
      <c r="G136" s="153"/>
      <c r="H136" s="153"/>
      <c r="I136" s="153"/>
      <c r="J136" s="153"/>
      <c r="K136" s="153"/>
      <c r="L136" s="153"/>
      <c r="M136" s="153"/>
      <c r="N136" s="153"/>
      <c r="O136" s="153"/>
      <c r="P136" s="153"/>
      <c r="Q136" s="153"/>
      <c r="R136" s="153"/>
      <c r="S136" s="153"/>
      <c r="T136" s="153"/>
      <c r="U136" s="153"/>
      <c r="V136" s="153"/>
      <c r="W136" s="153"/>
      <c r="X136" s="153"/>
      <c r="Y136" s="153"/>
      <c r="Z136" s="154"/>
      <c r="AA136" s="129"/>
      <c r="AB136" s="132"/>
      <c r="AC136" s="132"/>
      <c r="AD136" s="132"/>
      <c r="AE136" s="132"/>
      <c r="AF136" s="91"/>
      <c r="AG136" s="91"/>
      <c r="AH136" s="91"/>
      <c r="AI136" s="91"/>
      <c r="AJ136" s="91"/>
    </row>
    <row r="137" spans="1:36" s="23" customFormat="1" ht="19.5" customHeight="1" x14ac:dyDescent="0.25">
      <c r="A137" s="44">
        <v>1</v>
      </c>
      <c r="B137" s="9" t="s">
        <v>22</v>
      </c>
      <c r="C137" s="9" t="s">
        <v>79</v>
      </c>
      <c r="D137" s="280" t="s">
        <v>135</v>
      </c>
      <c r="E137" s="281"/>
      <c r="F137" s="281"/>
      <c r="G137" s="281"/>
      <c r="H137" s="281"/>
      <c r="I137" s="281"/>
      <c r="J137" s="281"/>
      <c r="K137" s="281"/>
      <c r="L137" s="281"/>
      <c r="M137" s="281"/>
      <c r="N137" s="281"/>
      <c r="O137" s="281"/>
      <c r="P137" s="281"/>
      <c r="Q137" s="281"/>
      <c r="R137" s="281"/>
      <c r="S137" s="281"/>
      <c r="T137" s="281"/>
      <c r="U137" s="281"/>
      <c r="V137" s="281"/>
      <c r="W137" s="281"/>
      <c r="X137" s="281"/>
      <c r="Y137" s="281"/>
      <c r="Z137" s="282"/>
      <c r="AA137" s="129"/>
      <c r="AB137" s="132"/>
      <c r="AC137" s="132"/>
      <c r="AD137" s="132"/>
      <c r="AE137" s="132"/>
      <c r="AF137" s="91"/>
      <c r="AG137" s="91"/>
      <c r="AH137" s="91"/>
      <c r="AI137" s="91"/>
      <c r="AJ137" s="91"/>
    </row>
    <row r="138" spans="1:36" s="23" customFormat="1" ht="19.5" customHeight="1" x14ac:dyDescent="0.25">
      <c r="A138" s="9">
        <v>2</v>
      </c>
      <c r="B138" s="9" t="s">
        <v>23</v>
      </c>
      <c r="C138" s="9" t="s">
        <v>19</v>
      </c>
      <c r="D138" s="283"/>
      <c r="E138" s="284"/>
      <c r="F138" s="284"/>
      <c r="G138" s="284"/>
      <c r="H138" s="284"/>
      <c r="I138" s="284"/>
      <c r="J138" s="284"/>
      <c r="K138" s="284"/>
      <c r="L138" s="284"/>
      <c r="M138" s="284"/>
      <c r="N138" s="284"/>
      <c r="O138" s="284"/>
      <c r="P138" s="284"/>
      <c r="Q138" s="284"/>
      <c r="R138" s="284"/>
      <c r="S138" s="284"/>
      <c r="T138" s="284"/>
      <c r="U138" s="284"/>
      <c r="V138" s="284"/>
      <c r="W138" s="284"/>
      <c r="X138" s="284"/>
      <c r="Y138" s="284"/>
      <c r="Z138" s="285"/>
      <c r="AA138" s="129"/>
      <c r="AB138" s="132"/>
      <c r="AC138" s="132"/>
      <c r="AD138" s="132"/>
      <c r="AE138" s="132"/>
      <c r="AF138" s="91"/>
      <c r="AG138" s="91"/>
      <c r="AH138" s="91"/>
      <c r="AI138" s="91"/>
      <c r="AJ138" s="91"/>
    </row>
    <row r="139" spans="1:36" s="23" customFormat="1" ht="19.5" customHeight="1" x14ac:dyDescent="0.25">
      <c r="A139" s="44">
        <v>3</v>
      </c>
      <c r="B139" s="9" t="s">
        <v>24</v>
      </c>
      <c r="C139" s="9" t="s">
        <v>79</v>
      </c>
      <c r="D139" s="283"/>
      <c r="E139" s="284"/>
      <c r="F139" s="284"/>
      <c r="G139" s="284"/>
      <c r="H139" s="284"/>
      <c r="I139" s="284"/>
      <c r="J139" s="284"/>
      <c r="K139" s="284"/>
      <c r="L139" s="284"/>
      <c r="M139" s="284"/>
      <c r="N139" s="284"/>
      <c r="O139" s="284"/>
      <c r="P139" s="284"/>
      <c r="Q139" s="284"/>
      <c r="R139" s="284"/>
      <c r="S139" s="284"/>
      <c r="T139" s="284"/>
      <c r="U139" s="284"/>
      <c r="V139" s="284"/>
      <c r="W139" s="284"/>
      <c r="X139" s="284"/>
      <c r="Y139" s="284"/>
      <c r="Z139" s="285"/>
      <c r="AA139" s="129"/>
      <c r="AB139" s="132"/>
      <c r="AC139" s="132"/>
      <c r="AD139" s="132"/>
      <c r="AE139" s="132"/>
      <c r="AF139" s="91"/>
      <c r="AG139" s="91"/>
      <c r="AH139" s="91"/>
      <c r="AI139" s="91"/>
      <c r="AJ139" s="91"/>
    </row>
    <row r="140" spans="1:36" s="23" customFormat="1" ht="19.5" customHeight="1" x14ac:dyDescent="0.25">
      <c r="A140" s="9">
        <v>4</v>
      </c>
      <c r="B140" s="9" t="s">
        <v>25</v>
      </c>
      <c r="C140" s="9" t="s">
        <v>85</v>
      </c>
      <c r="D140" s="286"/>
      <c r="E140" s="287"/>
      <c r="F140" s="287"/>
      <c r="G140" s="287"/>
      <c r="H140" s="287"/>
      <c r="I140" s="287"/>
      <c r="J140" s="287"/>
      <c r="K140" s="287"/>
      <c r="L140" s="287"/>
      <c r="M140" s="287"/>
      <c r="N140" s="287"/>
      <c r="O140" s="287"/>
      <c r="P140" s="287"/>
      <c r="Q140" s="287"/>
      <c r="R140" s="287"/>
      <c r="S140" s="287"/>
      <c r="T140" s="287"/>
      <c r="U140" s="287"/>
      <c r="V140" s="287"/>
      <c r="W140" s="287"/>
      <c r="X140" s="287"/>
      <c r="Y140" s="287"/>
      <c r="Z140" s="288"/>
      <c r="AA140" s="129"/>
      <c r="AB140" s="132"/>
      <c r="AC140" s="132"/>
      <c r="AD140" s="132"/>
      <c r="AE140" s="132"/>
      <c r="AF140" s="91"/>
      <c r="AG140" s="91"/>
      <c r="AH140" s="91"/>
      <c r="AI140" s="91"/>
      <c r="AJ140" s="91"/>
    </row>
    <row r="141" spans="1:36" s="23" customFormat="1" ht="19.5" customHeight="1" x14ac:dyDescent="0.25">
      <c r="A141" s="44"/>
      <c r="B141" s="152" t="s">
        <v>124</v>
      </c>
      <c r="C141" s="153"/>
      <c r="D141" s="153"/>
      <c r="E141" s="153"/>
      <c r="F141" s="153"/>
      <c r="G141" s="153"/>
      <c r="H141" s="153"/>
      <c r="I141" s="153"/>
      <c r="J141" s="153"/>
      <c r="K141" s="153"/>
      <c r="L141" s="153"/>
      <c r="M141" s="153"/>
      <c r="N141" s="153"/>
      <c r="O141" s="153"/>
      <c r="P141" s="153"/>
      <c r="Q141" s="153"/>
      <c r="R141" s="153"/>
      <c r="S141" s="153"/>
      <c r="T141" s="153"/>
      <c r="U141" s="153"/>
      <c r="V141" s="153"/>
      <c r="W141" s="153"/>
      <c r="X141" s="153"/>
      <c r="Y141" s="153"/>
      <c r="Z141" s="154"/>
      <c r="AA141" s="129"/>
      <c r="AB141" s="132"/>
      <c r="AC141" s="132"/>
      <c r="AD141" s="132"/>
      <c r="AE141" s="132"/>
      <c r="AF141" s="91"/>
      <c r="AG141" s="91"/>
      <c r="AH141" s="91"/>
      <c r="AI141" s="91"/>
      <c r="AJ141" s="91"/>
    </row>
    <row r="142" spans="1:36" s="23" customFormat="1" ht="19.5" customHeight="1" x14ac:dyDescent="0.25">
      <c r="A142" s="44">
        <v>1</v>
      </c>
      <c r="B142" s="9" t="s">
        <v>22</v>
      </c>
      <c r="C142" s="9" t="s">
        <v>79</v>
      </c>
      <c r="D142" s="295" t="s">
        <v>144</v>
      </c>
      <c r="E142" s="296"/>
      <c r="F142" s="296"/>
      <c r="G142" s="296"/>
      <c r="H142" s="296"/>
      <c r="I142" s="296"/>
      <c r="J142" s="296"/>
      <c r="K142" s="296"/>
      <c r="L142" s="296"/>
      <c r="M142" s="296"/>
      <c r="N142" s="296"/>
      <c r="O142" s="296"/>
      <c r="P142" s="296"/>
      <c r="Q142" s="296"/>
      <c r="R142" s="296"/>
      <c r="S142" s="296"/>
      <c r="T142" s="296"/>
      <c r="U142" s="296"/>
      <c r="V142" s="296"/>
      <c r="W142" s="296"/>
      <c r="X142" s="296"/>
      <c r="Y142" s="296"/>
      <c r="Z142" s="297"/>
      <c r="AA142" s="129"/>
      <c r="AB142" s="132"/>
      <c r="AC142" s="132"/>
      <c r="AD142" s="132"/>
      <c r="AE142" s="132"/>
      <c r="AF142" s="91"/>
      <c r="AG142" s="91"/>
      <c r="AH142" s="91"/>
      <c r="AI142" s="91"/>
      <c r="AJ142" s="91"/>
    </row>
    <row r="143" spans="1:36" s="23" customFormat="1" ht="19.5" customHeight="1" x14ac:dyDescent="0.25">
      <c r="A143" s="9">
        <v>2</v>
      </c>
      <c r="B143" s="9" t="s">
        <v>23</v>
      </c>
      <c r="C143" s="9" t="s">
        <v>19</v>
      </c>
      <c r="D143" s="295" t="s">
        <v>133</v>
      </c>
      <c r="E143" s="296"/>
      <c r="F143" s="296"/>
      <c r="G143" s="296"/>
      <c r="H143" s="296"/>
      <c r="I143" s="296"/>
      <c r="J143" s="296"/>
      <c r="K143" s="296"/>
      <c r="L143" s="296"/>
      <c r="M143" s="296"/>
      <c r="N143" s="296"/>
      <c r="O143" s="296"/>
      <c r="P143" s="296"/>
      <c r="Q143" s="296"/>
      <c r="R143" s="296"/>
      <c r="S143" s="296"/>
      <c r="T143" s="296"/>
      <c r="U143" s="296"/>
      <c r="V143" s="296"/>
      <c r="W143" s="296"/>
      <c r="X143" s="296"/>
      <c r="Y143" s="296"/>
      <c r="Z143" s="297"/>
      <c r="AA143" s="129"/>
      <c r="AB143" s="132"/>
      <c r="AC143" s="132"/>
      <c r="AD143" s="132"/>
      <c r="AE143" s="132"/>
      <c r="AF143" s="91"/>
      <c r="AG143" s="91"/>
      <c r="AH143" s="91"/>
      <c r="AI143" s="91"/>
      <c r="AJ143" s="91"/>
    </row>
    <row r="144" spans="1:36" s="23" customFormat="1" ht="19.5" customHeight="1" x14ac:dyDescent="0.25">
      <c r="A144" s="44">
        <v>3</v>
      </c>
      <c r="B144" s="9" t="s">
        <v>24</v>
      </c>
      <c r="C144" s="9" t="s">
        <v>79</v>
      </c>
      <c r="D144" s="149" t="s">
        <v>145</v>
      </c>
      <c r="E144" s="150"/>
      <c r="F144" s="150"/>
      <c r="G144" s="150"/>
      <c r="H144" s="150"/>
      <c r="I144" s="150"/>
      <c r="J144" s="150"/>
      <c r="K144" s="150"/>
      <c r="L144" s="150"/>
      <c r="M144" s="150"/>
      <c r="N144" s="150"/>
      <c r="O144" s="150"/>
      <c r="P144" s="150"/>
      <c r="Q144" s="150"/>
      <c r="R144" s="150"/>
      <c r="S144" s="150"/>
      <c r="T144" s="150"/>
      <c r="U144" s="150"/>
      <c r="V144" s="150"/>
      <c r="W144" s="150"/>
      <c r="X144" s="150"/>
      <c r="Y144" s="150"/>
      <c r="Z144" s="151"/>
      <c r="AA144" s="129"/>
      <c r="AB144" s="132"/>
      <c r="AC144" s="132"/>
      <c r="AD144" s="132"/>
      <c r="AE144" s="132"/>
      <c r="AF144" s="91"/>
      <c r="AG144" s="91"/>
      <c r="AH144" s="91"/>
      <c r="AI144" s="91"/>
      <c r="AJ144" s="91"/>
    </row>
    <row r="145" spans="1:36" s="23" customFormat="1" ht="19.5" customHeight="1" x14ac:dyDescent="0.25">
      <c r="A145" s="9">
        <v>4</v>
      </c>
      <c r="B145" s="9" t="s">
        <v>25</v>
      </c>
      <c r="C145" s="9" t="s">
        <v>85</v>
      </c>
      <c r="D145" s="145" t="s">
        <v>134</v>
      </c>
      <c r="E145" s="145"/>
      <c r="F145" s="145"/>
      <c r="G145" s="145"/>
      <c r="H145" s="145"/>
      <c r="I145" s="145"/>
      <c r="J145" s="145"/>
      <c r="K145" s="145"/>
      <c r="L145" s="145"/>
      <c r="M145" s="145"/>
      <c r="N145" s="145"/>
      <c r="O145" s="145"/>
      <c r="P145" s="145"/>
      <c r="Q145" s="145"/>
      <c r="R145" s="145"/>
      <c r="S145" s="145"/>
      <c r="T145" s="145"/>
      <c r="U145" s="145"/>
      <c r="V145" s="145"/>
      <c r="W145" s="145"/>
      <c r="X145" s="145"/>
      <c r="Y145" s="145"/>
      <c r="Z145" s="145"/>
      <c r="AA145" s="129"/>
      <c r="AB145" s="132"/>
      <c r="AC145" s="132"/>
      <c r="AD145" s="132"/>
      <c r="AE145" s="132"/>
      <c r="AF145" s="91"/>
      <c r="AG145" s="91"/>
      <c r="AH145" s="91"/>
      <c r="AI145" s="91"/>
      <c r="AJ145" s="91"/>
    </row>
    <row r="146" spans="1:36" s="23" customFormat="1" ht="6.75" customHeight="1" x14ac:dyDescent="0.25">
      <c r="A146" s="105"/>
      <c r="B146" s="100"/>
      <c r="C146" s="100"/>
      <c r="D146" s="100"/>
      <c r="E146" s="29"/>
      <c r="F146" s="29"/>
      <c r="G146" s="29"/>
      <c r="H146" s="29"/>
      <c r="I146" s="29"/>
      <c r="J146" s="29"/>
      <c r="K146" s="29"/>
      <c r="L146" s="29"/>
      <c r="M146" s="29"/>
      <c r="N146" s="29"/>
      <c r="O146" s="29"/>
      <c r="P146" s="29"/>
      <c r="Q146" s="29"/>
      <c r="R146" s="29"/>
      <c r="AA146" s="129"/>
      <c r="AB146" s="132"/>
      <c r="AC146" s="132"/>
      <c r="AD146" s="132"/>
      <c r="AE146" s="132"/>
      <c r="AF146" s="91"/>
      <c r="AG146" s="91"/>
      <c r="AH146" s="91"/>
      <c r="AI146" s="91"/>
      <c r="AJ146" s="91"/>
    </row>
    <row r="147" spans="1:36" s="23" customFormat="1" ht="22.5" customHeight="1" x14ac:dyDescent="0.25">
      <c r="A147" s="193" t="s">
        <v>75</v>
      </c>
      <c r="B147" s="193"/>
      <c r="C147" s="193"/>
      <c r="D147" s="193"/>
      <c r="E147" s="193"/>
      <c r="F147" s="193"/>
      <c r="G147" s="193"/>
      <c r="H147" s="193"/>
      <c r="I147" s="193"/>
      <c r="J147" s="193"/>
      <c r="K147" s="193"/>
      <c r="L147" s="193"/>
      <c r="M147" s="193"/>
      <c r="N147" s="193"/>
      <c r="O147" s="193"/>
      <c r="P147" s="193"/>
      <c r="Q147" s="193"/>
      <c r="R147" s="193"/>
      <c r="AA147" s="129"/>
      <c r="AB147" s="132"/>
      <c r="AC147" s="132"/>
      <c r="AD147" s="132"/>
      <c r="AE147" s="132"/>
      <c r="AF147" s="91"/>
      <c r="AG147" s="91"/>
      <c r="AH147" s="91"/>
      <c r="AI147" s="91"/>
      <c r="AJ147" s="91"/>
    </row>
    <row r="148" spans="1:36" s="23" customFormat="1" ht="39.75" customHeight="1" x14ac:dyDescent="0.25">
      <c r="A148" s="234" t="s">
        <v>137</v>
      </c>
      <c r="B148" s="234"/>
      <c r="C148" s="234"/>
      <c r="D148" s="234"/>
      <c r="E148" s="234"/>
      <c r="F148" s="234"/>
      <c r="G148" s="234"/>
      <c r="H148" s="234"/>
      <c r="I148" s="234"/>
      <c r="J148" s="234"/>
      <c r="K148" s="234"/>
      <c r="L148" s="234"/>
      <c r="M148" s="234"/>
      <c r="N148" s="234"/>
      <c r="O148" s="234"/>
      <c r="P148" s="234"/>
      <c r="Q148" s="234"/>
      <c r="R148" s="234"/>
      <c r="S148" s="234"/>
      <c r="T148" s="234"/>
      <c r="U148" s="234"/>
      <c r="V148" s="234"/>
      <c r="W148" s="234"/>
      <c r="X148" s="234"/>
      <c r="Y148" s="234"/>
      <c r="Z148" s="234"/>
      <c r="AA148" s="129"/>
      <c r="AB148" s="132"/>
      <c r="AC148" s="132"/>
      <c r="AD148" s="132"/>
      <c r="AE148" s="132"/>
      <c r="AF148" s="91"/>
      <c r="AG148" s="91"/>
      <c r="AH148" s="91"/>
      <c r="AI148" s="91"/>
      <c r="AJ148" s="91"/>
    </row>
    <row r="149" spans="1:36" s="23" customFormat="1" ht="15.75" x14ac:dyDescent="0.25">
      <c r="B149" s="39"/>
      <c r="C149" s="39"/>
      <c r="D149" s="39"/>
      <c r="E149" s="39"/>
      <c r="F149" s="39"/>
      <c r="G149" s="39"/>
      <c r="H149" s="39"/>
      <c r="I149" s="39"/>
      <c r="J149" s="39"/>
      <c r="K149" s="39"/>
      <c r="L149" s="39"/>
      <c r="M149" s="39"/>
      <c r="N149" s="39"/>
      <c r="O149" s="39"/>
      <c r="P149" s="39"/>
      <c r="Q149" s="39"/>
      <c r="R149" s="39"/>
      <c r="S149" s="39"/>
      <c r="T149" s="39"/>
      <c r="AA149" s="129"/>
      <c r="AB149" s="132"/>
      <c r="AC149" s="132"/>
      <c r="AD149" s="132"/>
      <c r="AE149" s="132"/>
      <c r="AF149" s="91"/>
      <c r="AG149" s="91"/>
      <c r="AH149" s="91"/>
      <c r="AI149" s="91"/>
      <c r="AJ149" s="91"/>
    </row>
    <row r="150" spans="1:36" s="23" customFormat="1" ht="15.75" x14ac:dyDescent="0.25">
      <c r="A150" s="23" t="s">
        <v>54</v>
      </c>
      <c r="C150" s="39"/>
      <c r="D150" s="39"/>
      <c r="E150" s="39"/>
      <c r="F150" s="39"/>
      <c r="G150" s="39"/>
      <c r="H150" s="39"/>
      <c r="I150" s="39"/>
      <c r="J150" s="39"/>
      <c r="K150" s="39"/>
      <c r="L150" s="39"/>
      <c r="M150" s="39"/>
      <c r="N150" s="39"/>
      <c r="O150" s="39"/>
      <c r="P150" s="39"/>
      <c r="Q150" s="39"/>
      <c r="R150" s="39"/>
      <c r="S150" s="39"/>
      <c r="T150" s="39"/>
      <c r="AA150" s="129"/>
      <c r="AB150" s="132"/>
      <c r="AC150" s="132"/>
      <c r="AD150" s="132"/>
      <c r="AE150" s="132"/>
      <c r="AF150" s="91"/>
      <c r="AG150" s="91"/>
      <c r="AH150" s="91"/>
      <c r="AI150" s="91"/>
      <c r="AJ150" s="91"/>
    </row>
    <row r="151" spans="1:36" s="23" customFormat="1" ht="19.5" customHeight="1" x14ac:dyDescent="0.25">
      <c r="A151" s="87" t="s">
        <v>128</v>
      </c>
      <c r="AA151" s="129"/>
      <c r="AB151" s="132"/>
      <c r="AC151" s="132"/>
      <c r="AD151" s="132"/>
      <c r="AE151" s="132"/>
      <c r="AF151" s="91"/>
      <c r="AG151" s="91"/>
      <c r="AH151" s="91"/>
      <c r="AI151" s="91"/>
      <c r="AJ151" s="91"/>
    </row>
    <row r="152" spans="1:36" s="23" customFormat="1" ht="19.5" customHeight="1" x14ac:dyDescent="0.25">
      <c r="A152" s="87"/>
      <c r="AA152" s="129"/>
      <c r="AB152" s="132"/>
      <c r="AC152" s="132"/>
      <c r="AD152" s="132"/>
      <c r="AE152" s="132"/>
      <c r="AF152" s="91"/>
      <c r="AG152" s="91"/>
      <c r="AH152" s="91"/>
      <c r="AI152" s="91"/>
      <c r="AJ152" s="91"/>
    </row>
    <row r="153" spans="1:36" s="23" customFormat="1" ht="15.75" x14ac:dyDescent="0.25">
      <c r="B153" s="3"/>
      <c r="AA153" s="129"/>
      <c r="AB153" s="132"/>
      <c r="AC153" s="132"/>
      <c r="AD153" s="132"/>
      <c r="AE153" s="132"/>
      <c r="AF153" s="91"/>
      <c r="AG153" s="91"/>
      <c r="AH153" s="91"/>
      <c r="AI153" s="91"/>
      <c r="AJ153" s="91"/>
    </row>
    <row r="154" spans="1:36" s="23" customFormat="1" ht="32.25" customHeight="1" x14ac:dyDescent="0.25">
      <c r="B154" s="180" t="s">
        <v>129</v>
      </c>
      <c r="C154" s="180"/>
      <c r="D154" s="180"/>
      <c r="E154" s="180"/>
      <c r="F154" s="180"/>
      <c r="G154" s="180"/>
      <c r="H154" s="180"/>
      <c r="I154" s="180"/>
      <c r="J154" s="180"/>
      <c r="K154" s="180"/>
      <c r="L154" s="238"/>
      <c r="M154" s="238"/>
      <c r="N154" s="238"/>
      <c r="O154" s="238"/>
      <c r="P154" s="183"/>
      <c r="Q154" s="183"/>
      <c r="R154" s="183"/>
      <c r="S154" s="183"/>
      <c r="V154" s="176" t="s">
        <v>130</v>
      </c>
      <c r="W154" s="176"/>
      <c r="X154" s="176"/>
      <c r="AA154" s="129"/>
      <c r="AB154" s="132"/>
      <c r="AC154" s="132"/>
      <c r="AD154" s="132"/>
      <c r="AE154" s="132"/>
      <c r="AF154" s="91"/>
      <c r="AG154" s="91"/>
      <c r="AH154" s="91"/>
      <c r="AI154" s="91"/>
      <c r="AJ154" s="91"/>
    </row>
    <row r="155" spans="1:36" ht="15" customHeight="1" x14ac:dyDescent="0.25">
      <c r="L155" s="232"/>
      <c r="M155" s="232"/>
      <c r="N155" s="232"/>
      <c r="O155" s="232"/>
      <c r="P155" s="173" t="s">
        <v>17</v>
      </c>
      <c r="Q155" s="173"/>
      <c r="R155" s="173"/>
      <c r="S155" s="173"/>
      <c r="V155" s="233" t="s">
        <v>77</v>
      </c>
      <c r="W155" s="233"/>
      <c r="X155" s="233"/>
    </row>
    <row r="156" spans="1:36" ht="15" customHeight="1" x14ac:dyDescent="0.25">
      <c r="L156" s="38"/>
      <c r="M156" s="38"/>
      <c r="N156" s="38"/>
      <c r="O156" s="38"/>
      <c r="P156" s="38"/>
      <c r="Q156" s="38"/>
      <c r="R156" s="38"/>
      <c r="S156" s="38"/>
      <c r="V156" s="41"/>
      <c r="W156" s="16"/>
      <c r="X156" s="16"/>
    </row>
    <row r="157" spans="1:36" ht="33" customHeight="1" x14ac:dyDescent="0.25">
      <c r="B157" s="178" t="s">
        <v>87</v>
      </c>
      <c r="C157" s="178"/>
      <c r="D157" s="178"/>
      <c r="E157" s="178"/>
      <c r="F157" s="178"/>
      <c r="G157" s="178"/>
      <c r="H157" s="178"/>
      <c r="I157" s="178"/>
      <c r="J157" s="178"/>
      <c r="K157" s="178"/>
      <c r="L157" s="179"/>
      <c r="M157" s="179"/>
      <c r="N157" s="179"/>
      <c r="O157" s="179"/>
      <c r="P157" s="181"/>
      <c r="Q157" s="181"/>
      <c r="R157" s="181"/>
      <c r="S157" s="181"/>
      <c r="V157" s="176" t="s">
        <v>86</v>
      </c>
      <c r="W157" s="176"/>
      <c r="X157" s="176"/>
    </row>
    <row r="158" spans="1:36" ht="15.75" customHeight="1" x14ac:dyDescent="0.25">
      <c r="L158" s="232"/>
      <c r="M158" s="232"/>
      <c r="N158" s="232"/>
      <c r="O158" s="232"/>
      <c r="P158" s="173" t="s">
        <v>17</v>
      </c>
      <c r="Q158" s="173"/>
      <c r="R158" s="173"/>
      <c r="S158" s="173"/>
      <c r="V158" s="164" t="s">
        <v>66</v>
      </c>
      <c r="W158" s="164"/>
      <c r="X158" s="164"/>
    </row>
  </sheetData>
  <mergeCells count="359">
    <mergeCell ref="D137:Z140"/>
    <mergeCell ref="K89:L92"/>
    <mergeCell ref="D142:Z142"/>
    <mergeCell ref="D143:Z143"/>
    <mergeCell ref="S92:T92"/>
    <mergeCell ref="B110:H110"/>
    <mergeCell ref="K110:L110"/>
    <mergeCell ref="O110:P110"/>
    <mergeCell ref="S108:T108"/>
    <mergeCell ref="O109:P109"/>
    <mergeCell ref="Q92:R92"/>
    <mergeCell ref="O94:P94"/>
    <mergeCell ref="O95:P95"/>
    <mergeCell ref="K96:L96"/>
    <mergeCell ref="O92:P92"/>
    <mergeCell ref="B92:E92"/>
    <mergeCell ref="B96:H96"/>
    <mergeCell ref="Q95:R95"/>
    <mergeCell ref="B94:E94"/>
    <mergeCell ref="O93:P93"/>
    <mergeCell ref="Q107:R107"/>
    <mergeCell ref="B107:E107"/>
    <mergeCell ref="K107:L107"/>
    <mergeCell ref="B106:H106"/>
    <mergeCell ref="B105:E105"/>
    <mergeCell ref="K105:L105"/>
    <mergeCell ref="O105:P105"/>
    <mergeCell ref="Q110:R110"/>
    <mergeCell ref="S111:T111"/>
    <mergeCell ref="B108:H108"/>
    <mergeCell ref="K108:L108"/>
    <mergeCell ref="O108:P108"/>
    <mergeCell ref="Q108:R108"/>
    <mergeCell ref="B111:E111"/>
    <mergeCell ref="Q111:R111"/>
    <mergeCell ref="O111:P111"/>
    <mergeCell ref="B141:Z141"/>
    <mergeCell ref="B119:E119"/>
    <mergeCell ref="K119:L119"/>
    <mergeCell ref="D134:Z134"/>
    <mergeCell ref="D133:Z133"/>
    <mergeCell ref="D129:Z129"/>
    <mergeCell ref="B136:Z136"/>
    <mergeCell ref="D130:Z130"/>
    <mergeCell ref="A124:R124"/>
    <mergeCell ref="B128:Z128"/>
    <mergeCell ref="K114:L114"/>
    <mergeCell ref="B113:T113"/>
    <mergeCell ref="S116:T116"/>
    <mergeCell ref="O117:P117"/>
    <mergeCell ref="B116:H116"/>
    <mergeCell ref="O115:P115"/>
    <mergeCell ref="S115:T115"/>
    <mergeCell ref="B121:E121"/>
    <mergeCell ref="S85:T85"/>
    <mergeCell ref="Q85:R85"/>
    <mergeCell ref="S107:T107"/>
    <mergeCell ref="B109:E109"/>
    <mergeCell ref="O107:P107"/>
    <mergeCell ref="K109:L109"/>
    <mergeCell ref="O121:P121"/>
    <mergeCell ref="B112:E112"/>
    <mergeCell ref="K112:L112"/>
    <mergeCell ref="O85:P85"/>
    <mergeCell ref="K84:L84"/>
    <mergeCell ref="B84:H84"/>
    <mergeCell ref="Q83:R83"/>
    <mergeCell ref="O80:P80"/>
    <mergeCell ref="Q80:R80"/>
    <mergeCell ref="B81:E81"/>
    <mergeCell ref="K81:L81"/>
    <mergeCell ref="O81:P81"/>
    <mergeCell ref="Q81:R81"/>
    <mergeCell ref="B77:Z77"/>
    <mergeCell ref="Q21:V21"/>
    <mergeCell ref="B17:C17"/>
    <mergeCell ref="B20:C20"/>
    <mergeCell ref="B86:H86"/>
    <mergeCell ref="K86:L86"/>
    <mergeCell ref="O86:P86"/>
    <mergeCell ref="B85:E85"/>
    <mergeCell ref="K85:L85"/>
    <mergeCell ref="O84:P84"/>
    <mergeCell ref="X14:Y14"/>
    <mergeCell ref="I18:V18"/>
    <mergeCell ref="L20:O20"/>
    <mergeCell ref="X18:Y18"/>
    <mergeCell ref="X20:Y20"/>
    <mergeCell ref="E20:I20"/>
    <mergeCell ref="I14:V14"/>
    <mergeCell ref="X17:Y17"/>
    <mergeCell ref="I17:V17"/>
    <mergeCell ref="X15:Y15"/>
    <mergeCell ref="X21:Y21"/>
    <mergeCell ref="B21:C21"/>
    <mergeCell ref="U63:W63"/>
    <mergeCell ref="B63:E64"/>
    <mergeCell ref="B47:E47"/>
    <mergeCell ref="C35:W35"/>
    <mergeCell ref="S50:T50"/>
    <mergeCell ref="C26:W26"/>
    <mergeCell ref="B43:E44"/>
    <mergeCell ref="Q48:R48"/>
    <mergeCell ref="L21:O21"/>
    <mergeCell ref="S82:T82"/>
    <mergeCell ref="S79:T79"/>
    <mergeCell ref="B80:H80"/>
    <mergeCell ref="K80:L80"/>
    <mergeCell ref="I43:L43"/>
    <mergeCell ref="B79:H79"/>
    <mergeCell ref="B67:E67"/>
    <mergeCell ref="B65:E65"/>
    <mergeCell ref="B78:E78"/>
    <mergeCell ref="O68:P68"/>
    <mergeCell ref="B69:E69"/>
    <mergeCell ref="B70:W70"/>
    <mergeCell ref="S49:T49"/>
    <mergeCell ref="Q50:R50"/>
    <mergeCell ref="O50:P50"/>
    <mergeCell ref="B49:E49"/>
    <mergeCell ref="S65:T65"/>
    <mergeCell ref="O82:P82"/>
    <mergeCell ref="B83:E83"/>
    <mergeCell ref="K83:L83"/>
    <mergeCell ref="O83:P83"/>
    <mergeCell ref="Q76:R76"/>
    <mergeCell ref="K79:L79"/>
    <mergeCell ref="K76:L76"/>
    <mergeCell ref="K78:L78"/>
    <mergeCell ref="O78:P78"/>
    <mergeCell ref="Q78:R78"/>
    <mergeCell ref="O79:P79"/>
    <mergeCell ref="Q82:R82"/>
    <mergeCell ref="C38:W38"/>
    <mergeCell ref="Q86:R86"/>
    <mergeCell ref="S68:T68"/>
    <mergeCell ref="O65:P65"/>
    <mergeCell ref="S64:T64"/>
    <mergeCell ref="Q69:R69"/>
    <mergeCell ref="Q84:R84"/>
    <mergeCell ref="B68:E68"/>
    <mergeCell ref="Q91:R91"/>
    <mergeCell ref="S91:T91"/>
    <mergeCell ref="B82:H82"/>
    <mergeCell ref="B90:H90"/>
    <mergeCell ref="S96:T96"/>
    <mergeCell ref="Q96:R96"/>
    <mergeCell ref="B95:H95"/>
    <mergeCell ref="S90:T90"/>
    <mergeCell ref="B88:E88"/>
    <mergeCell ref="B89:E89"/>
    <mergeCell ref="A43:A44"/>
    <mergeCell ref="B45:E45"/>
    <mergeCell ref="A63:A64"/>
    <mergeCell ref="I63:L63"/>
    <mergeCell ref="B50:E50"/>
    <mergeCell ref="B46:E46"/>
    <mergeCell ref="B51:W51"/>
    <mergeCell ref="Q44:R44"/>
    <mergeCell ref="Q47:R47"/>
    <mergeCell ref="O47:P47"/>
    <mergeCell ref="D145:Z145"/>
    <mergeCell ref="S109:T109"/>
    <mergeCell ref="Q116:R116"/>
    <mergeCell ref="Q105:R105"/>
    <mergeCell ref="S105:T105"/>
    <mergeCell ref="D144:Z144"/>
    <mergeCell ref="Q117:R117"/>
    <mergeCell ref="S110:T110"/>
    <mergeCell ref="K111:L111"/>
    <mergeCell ref="O118:P118"/>
    <mergeCell ref="V155:X155"/>
    <mergeCell ref="S104:T104"/>
    <mergeCell ref="A148:Z148"/>
    <mergeCell ref="B115:H115"/>
    <mergeCell ref="K115:L115"/>
    <mergeCell ref="K104:L104"/>
    <mergeCell ref="K106:L106"/>
    <mergeCell ref="L155:O155"/>
    <mergeCell ref="L154:O154"/>
    <mergeCell ref="S112:T112"/>
    <mergeCell ref="K93:L93"/>
    <mergeCell ref="K102:L102"/>
    <mergeCell ref="O102:P102"/>
    <mergeCell ref="S102:T102"/>
    <mergeCell ref="B100:E100"/>
    <mergeCell ref="S98:T98"/>
    <mergeCell ref="O98:P98"/>
    <mergeCell ref="B99:E99"/>
    <mergeCell ref="B97:E97"/>
    <mergeCell ref="Q98:R98"/>
    <mergeCell ref="P155:S155"/>
    <mergeCell ref="L158:O158"/>
    <mergeCell ref="K98:L98"/>
    <mergeCell ref="A147:R147"/>
    <mergeCell ref="B101:E101"/>
    <mergeCell ref="S101:T101"/>
    <mergeCell ref="Q101:R101"/>
    <mergeCell ref="O99:P99"/>
    <mergeCell ref="S117:T117"/>
    <mergeCell ref="B104:E104"/>
    <mergeCell ref="B98:H98"/>
    <mergeCell ref="C37:W37"/>
    <mergeCell ref="O43:T43"/>
    <mergeCell ref="B76:G76"/>
    <mergeCell ref="Q75:R75"/>
    <mergeCell ref="S75:T75"/>
    <mergeCell ref="K74:L75"/>
    <mergeCell ref="O74:T74"/>
    <mergeCell ref="B48:E48"/>
    <mergeCell ref="O48:P48"/>
    <mergeCell ref="K9:S9"/>
    <mergeCell ref="B23:Q23"/>
    <mergeCell ref="C25:W25"/>
    <mergeCell ref="B18:C18"/>
    <mergeCell ref="U43:W43"/>
    <mergeCell ref="B14:C14"/>
    <mergeCell ref="C36:W36"/>
    <mergeCell ref="C34:W34"/>
    <mergeCell ref="B15:C15"/>
    <mergeCell ref="E21:I21"/>
    <mergeCell ref="Q45:R45"/>
    <mergeCell ref="O45:P45"/>
    <mergeCell ref="O46:P46"/>
    <mergeCell ref="Q46:R46"/>
    <mergeCell ref="O44:P44"/>
    <mergeCell ref="S47:T47"/>
    <mergeCell ref="S44:T44"/>
    <mergeCell ref="S46:T46"/>
    <mergeCell ref="O49:P49"/>
    <mergeCell ref="Q64:R64"/>
    <mergeCell ref="C59:W59"/>
    <mergeCell ref="O64:P64"/>
    <mergeCell ref="Q49:R49"/>
    <mergeCell ref="X74:Z74"/>
    <mergeCell ref="U74:W74"/>
    <mergeCell ref="Q67:R67"/>
    <mergeCell ref="Q68:R68"/>
    <mergeCell ref="B66:E66"/>
    <mergeCell ref="S89:T89"/>
    <mergeCell ref="Q79:R79"/>
    <mergeCell ref="S80:T80"/>
    <mergeCell ref="S86:T86"/>
    <mergeCell ref="S88:T88"/>
    <mergeCell ref="S76:T76"/>
    <mergeCell ref="S84:T84"/>
    <mergeCell ref="S81:T81"/>
    <mergeCell ref="S83:T83"/>
    <mergeCell ref="S78:T78"/>
    <mergeCell ref="O89:P89"/>
    <mergeCell ref="I74:I75"/>
    <mergeCell ref="O75:P75"/>
    <mergeCell ref="O76:P76"/>
    <mergeCell ref="K88:L88"/>
    <mergeCell ref="Q90:R90"/>
    <mergeCell ref="Q89:R89"/>
    <mergeCell ref="Q88:R88"/>
    <mergeCell ref="O90:P90"/>
    <mergeCell ref="K82:L82"/>
    <mergeCell ref="S48:T48"/>
    <mergeCell ref="O63:T63"/>
    <mergeCell ref="S93:T93"/>
    <mergeCell ref="O91:P91"/>
    <mergeCell ref="Q65:R65"/>
    <mergeCell ref="O67:P67"/>
    <mergeCell ref="O69:P69"/>
    <mergeCell ref="S69:T69"/>
    <mergeCell ref="S67:T67"/>
    <mergeCell ref="S66:T66"/>
    <mergeCell ref="B91:H91"/>
    <mergeCell ref="B93:H93"/>
    <mergeCell ref="C54:W54"/>
    <mergeCell ref="B87:T87"/>
    <mergeCell ref="O88:P88"/>
    <mergeCell ref="A73:R73"/>
    <mergeCell ref="A74:A75"/>
    <mergeCell ref="B74:G75"/>
    <mergeCell ref="O66:P66"/>
    <mergeCell ref="Q66:R66"/>
    <mergeCell ref="K99:L99"/>
    <mergeCell ref="O104:P104"/>
    <mergeCell ref="K97:L97"/>
    <mergeCell ref="S45:T45"/>
    <mergeCell ref="Q93:R93"/>
    <mergeCell ref="C55:W55"/>
    <mergeCell ref="C56:W56"/>
    <mergeCell ref="C57:W57"/>
    <mergeCell ref="O100:P100"/>
    <mergeCell ref="C58:W58"/>
    <mergeCell ref="K100:L100"/>
    <mergeCell ref="K101:L101"/>
    <mergeCell ref="S100:T100"/>
    <mergeCell ref="K94:L94"/>
    <mergeCell ref="K95:L95"/>
    <mergeCell ref="Q97:R97"/>
    <mergeCell ref="Q94:R94"/>
    <mergeCell ref="S95:T95"/>
    <mergeCell ref="S94:T94"/>
    <mergeCell ref="O97:P97"/>
    <mergeCell ref="B154:K154"/>
    <mergeCell ref="P157:S157"/>
    <mergeCell ref="O96:P96"/>
    <mergeCell ref="B117:E117"/>
    <mergeCell ref="P154:S154"/>
    <mergeCell ref="B102:E102"/>
    <mergeCell ref="S97:T97"/>
    <mergeCell ref="Q102:R102"/>
    <mergeCell ref="B118:H118"/>
    <mergeCell ref="K118:L118"/>
    <mergeCell ref="P158:S158"/>
    <mergeCell ref="D126:Z126"/>
    <mergeCell ref="D127:Z127"/>
    <mergeCell ref="Q114:R114"/>
    <mergeCell ref="O114:P114"/>
    <mergeCell ref="V154:X154"/>
    <mergeCell ref="Q115:R115"/>
    <mergeCell ref="V157:X157"/>
    <mergeCell ref="B157:K157"/>
    <mergeCell ref="L157:O157"/>
    <mergeCell ref="V158:X158"/>
    <mergeCell ref="B114:E114"/>
    <mergeCell ref="S114:T114"/>
    <mergeCell ref="S120:T120"/>
    <mergeCell ref="S118:T118"/>
    <mergeCell ref="K116:L116"/>
    <mergeCell ref="B120:H120"/>
    <mergeCell ref="K120:L120"/>
    <mergeCell ref="O120:P120"/>
    <mergeCell ref="Q120:R120"/>
    <mergeCell ref="O119:P119"/>
    <mergeCell ref="Q119:R119"/>
    <mergeCell ref="S119:T119"/>
    <mergeCell ref="Q104:R104"/>
    <mergeCell ref="O101:P101"/>
    <mergeCell ref="S99:T99"/>
    <mergeCell ref="Q99:R99"/>
    <mergeCell ref="Q100:R100"/>
    <mergeCell ref="B103:T103"/>
    <mergeCell ref="K117:L117"/>
    <mergeCell ref="AA95:AG95"/>
    <mergeCell ref="B131:Z131"/>
    <mergeCell ref="D132:Z132"/>
    <mergeCell ref="B122:E122"/>
    <mergeCell ref="K122:L122"/>
    <mergeCell ref="O122:P122"/>
    <mergeCell ref="K121:L121"/>
    <mergeCell ref="Q121:R121"/>
    <mergeCell ref="Q118:R118"/>
    <mergeCell ref="S121:T121"/>
    <mergeCell ref="Q122:R122"/>
    <mergeCell ref="S122:T122"/>
    <mergeCell ref="S106:T106"/>
    <mergeCell ref="O116:P116"/>
    <mergeCell ref="D135:Z135"/>
    <mergeCell ref="O106:P106"/>
    <mergeCell ref="Q106:R106"/>
    <mergeCell ref="Q112:R112"/>
    <mergeCell ref="Q109:R109"/>
    <mergeCell ref="O112:P112"/>
  </mergeCells>
  <phoneticPr fontId="13" type="noConversion"/>
  <pageMargins left="0.19685039370078741" right="0.19685039370078741" top="0.19685039370078741" bottom="0.19685039370078741" header="0.31496062992125984" footer="0.31496062992125984"/>
  <pageSetup paperSize="9" scale="69" fitToHeight="0" orientation="landscape" r:id="rId1"/>
  <rowBreaks count="2" manualBreakCount="2">
    <brk id="41" max="25" man="1"/>
    <brk id="72" max="2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1216011</vt:lpstr>
      <vt:lpstr>'1216011'!Область_друку</vt:lpstr>
    </vt:vector>
  </TitlesOfParts>
  <Company>Reanimator Extreme Edition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S_Smal</dc:creator>
  <cp:lastModifiedBy>Ліщук Петро Андрійович</cp:lastModifiedBy>
  <cp:lastPrinted>2026-01-21T13:03:26Z</cp:lastPrinted>
  <dcterms:created xsi:type="dcterms:W3CDTF">2019-01-14T08:15:45Z</dcterms:created>
  <dcterms:modified xsi:type="dcterms:W3CDTF">2026-02-05T06:15:32Z</dcterms:modified>
</cp:coreProperties>
</file>